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activeX/activeX19.xml" ContentType="application/vnd.ms-office.activeX+xml"/>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Override PartName="/xl/activeX/activeX17.xml" ContentType="application/vnd.ms-office.activeX+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xl/activeX/activeX15.xml" ContentType="application/vnd.ms-office.activeX+xml"/>
  <Override PartName="/xl/activeX/activeX16.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14.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worksheets/sheet14.xml" ContentType="application/vnd.openxmlformats-officedocument.spreadsheetml.worksheet+xml"/>
  <Override PartName="/xl/activeX/activeX1.bin" ContentType="application/vnd.ms-office.activeX"/>
  <Override PartName="/xl/activeX/activeX8.xml" ContentType="application/vnd.ms-office.activeX+xml"/>
  <Override PartName="/xl/activeX/activeX13.bin" ContentType="application/vnd.ms-office.activeX"/>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activeX/activeX6.xml" ContentType="application/vnd.ms-office.activeX+xml"/>
  <Override PartName="/xl/activeX/activeX11.bin" ContentType="application/vnd.ms-office.activeX"/>
  <Override PartName="/xl/activeX/activeX18.xml" ContentType="application/vnd.ms-office.activeX+xml"/>
  <Default Extension="emf" ContentType="image/x-em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935" yWindow="2145" windowWidth="18075" windowHeight="11040"/>
  </bookViews>
  <sheets>
    <sheet name="Results" sheetId="1" r:id="rId1"/>
    <sheet name="Instructions" sheetId="4" r:id="rId2"/>
    <sheet name="Round Draws" sheetId="5" state="hidden" r:id="rId3"/>
    <sheet name="Armies" sheetId="2" r:id="rId4"/>
    <sheet name="Module1" sheetId="6" state="veryHidden" r:id=""/>
    <sheet name="Module2" sheetId="7" state="veryHidden" r:id=""/>
    <sheet name="Module3" sheetId="8" state="veryHidden" r:id=""/>
    <sheet name="Module4" sheetId="9" state="veryHidden" r:id=""/>
    <sheet name="Module5" sheetId="10" state="veryHidden" r:id=""/>
    <sheet name="Round 1" sheetId="12" r:id="rId5"/>
    <sheet name="Round 2" sheetId="13" r:id="rId6"/>
    <sheet name="Round 3" sheetId="14" r:id="rId7"/>
    <sheet name="Round 4" sheetId="15" r:id="rId8"/>
    <sheet name="Round 5" sheetId="16" r:id="rId9"/>
    <sheet name="Round 6" sheetId="17" r:id="rId10"/>
    <sheet name="Round 7" sheetId="18" r:id="rId11"/>
    <sheet name="Round 8" sheetId="19" r:id="rId12"/>
    <sheet name="Round 9" sheetId="20" r:id="rId13"/>
    <sheet name="Standings" sheetId="21" r:id="rId14"/>
  </sheets>
  <definedNames>
    <definedName name="_xlnm._FilterDatabase" localSheetId="9" hidden="1">'Round 1'!$M$2:$M$107</definedName>
    <definedName name="_xlnm._FilterDatabase" localSheetId="10" hidden="1">'Round 2'!$M$1:$M$69</definedName>
    <definedName name="_xlnm._FilterDatabase" localSheetId="11" hidden="1">'Round 3'!$M$1:$M$69</definedName>
    <definedName name="_xlnm._FilterDatabase" localSheetId="12" hidden="1">'Round 4'!$M$1:$M$69</definedName>
    <definedName name="_xlnm._FilterDatabase" localSheetId="13" hidden="1">'Round 5'!$M$1:$M$106</definedName>
    <definedName name="_xlnm._FilterDatabase" localSheetId="14" hidden="1">'Round 6'!$M$1:$M$106</definedName>
    <definedName name="_xlnm._FilterDatabase" localSheetId="15" hidden="1">'Round 7'!$M$1:$M$104</definedName>
    <definedName name="_xlnm._FilterDatabase" localSheetId="16" hidden="1">'Round 8'!$M$1:$M$69</definedName>
    <definedName name="_xlnm._FilterDatabase" localSheetId="17" hidden="1">'Round 9'!$M$1:$M$107</definedName>
  </definedNames>
  <calcPr calcId="125725"/>
</workbook>
</file>

<file path=xl/calcChain.xml><?xml version="1.0" encoding="utf-8"?>
<calcChain xmlns="http://schemas.openxmlformats.org/spreadsheetml/2006/main">
  <c r="L4" i="21"/>
  <c r="M4"/>
  <c r="N4"/>
  <c r="O4"/>
  <c r="L5"/>
  <c r="M5"/>
  <c r="N5"/>
  <c r="O5"/>
  <c r="L6"/>
  <c r="M6"/>
  <c r="N6"/>
  <c r="O6"/>
  <c r="L7"/>
  <c r="M7"/>
  <c r="N7"/>
  <c r="O7"/>
  <c r="L8"/>
  <c r="M8"/>
  <c r="N8"/>
  <c r="O8"/>
  <c r="L9"/>
  <c r="M9"/>
  <c r="N9"/>
  <c r="O9"/>
  <c r="L10"/>
  <c r="M10"/>
  <c r="N10"/>
  <c r="O10"/>
  <c r="L11"/>
  <c r="M11"/>
  <c r="N11"/>
  <c r="O11"/>
  <c r="L12"/>
  <c r="M12"/>
  <c r="N12"/>
  <c r="O12"/>
  <c r="L13"/>
  <c r="M13"/>
  <c r="N13"/>
  <c r="O13"/>
  <c r="L14"/>
  <c r="M14"/>
  <c r="N14"/>
  <c r="O14"/>
  <c r="L15"/>
  <c r="M15"/>
  <c r="N15"/>
  <c r="O15"/>
  <c r="L16"/>
  <c r="M16"/>
  <c r="N16"/>
  <c r="O16"/>
  <c r="L17"/>
  <c r="M17"/>
  <c r="N17"/>
  <c r="O17"/>
  <c r="L18"/>
  <c r="M18"/>
  <c r="N18"/>
  <c r="O18"/>
  <c r="L19"/>
  <c r="M19"/>
  <c r="N19"/>
  <c r="O19"/>
  <c r="L20"/>
  <c r="M20"/>
  <c r="N20"/>
  <c r="O20"/>
  <c r="L21"/>
  <c r="M21"/>
  <c r="N21"/>
  <c r="O21"/>
  <c r="L22"/>
  <c r="M22"/>
  <c r="N22"/>
  <c r="O22"/>
  <c r="L23"/>
  <c r="M23"/>
  <c r="N23"/>
  <c r="O23"/>
  <c r="L24"/>
  <c r="M24"/>
  <c r="N24"/>
  <c r="O24"/>
  <c r="L25"/>
  <c r="M25"/>
  <c r="N25"/>
  <c r="O25"/>
  <c r="L26"/>
  <c r="M26"/>
  <c r="N26"/>
  <c r="O26"/>
  <c r="L27"/>
  <c r="M27"/>
  <c r="N27"/>
  <c r="O27"/>
  <c r="L28"/>
  <c r="M28"/>
  <c r="N28"/>
  <c r="O28"/>
  <c r="L29"/>
  <c r="M29"/>
  <c r="N29"/>
  <c r="O29"/>
  <c r="L30"/>
  <c r="M30"/>
  <c r="N30"/>
  <c r="O30"/>
  <c r="L31"/>
  <c r="M31"/>
  <c r="N31"/>
  <c r="O31"/>
  <c r="L32"/>
  <c r="M32"/>
  <c r="N32"/>
  <c r="O32"/>
  <c r="L33"/>
  <c r="M33"/>
  <c r="N33"/>
  <c r="O33"/>
  <c r="L34"/>
  <c r="M34"/>
  <c r="N34"/>
  <c r="O34"/>
  <c r="L35"/>
  <c r="M35"/>
  <c r="N35"/>
  <c r="O35"/>
  <c r="L36"/>
  <c r="M36"/>
  <c r="N36"/>
  <c r="O36"/>
  <c r="L37"/>
  <c r="M37"/>
  <c r="N37"/>
  <c r="O37"/>
  <c r="L38"/>
  <c r="M38"/>
  <c r="N38"/>
  <c r="O38"/>
  <c r="L39"/>
  <c r="M39"/>
  <c r="N39"/>
  <c r="O39"/>
  <c r="L40"/>
  <c r="M40"/>
  <c r="N40"/>
  <c r="O40"/>
  <c r="L41"/>
  <c r="M41"/>
  <c r="N41"/>
  <c r="O41"/>
  <c r="L42"/>
  <c r="M42"/>
  <c r="N42"/>
  <c r="O42"/>
  <c r="L43"/>
  <c r="M43"/>
  <c r="N43"/>
  <c r="O43"/>
  <c r="L44"/>
  <c r="M44"/>
  <c r="N44"/>
  <c r="O44"/>
  <c r="L45"/>
  <c r="M45"/>
  <c r="N45"/>
  <c r="O45"/>
  <c r="L46"/>
  <c r="M46"/>
  <c r="N46"/>
  <c r="O46"/>
  <c r="L47"/>
  <c r="M47"/>
  <c r="N47"/>
  <c r="O47"/>
  <c r="L48"/>
  <c r="M48"/>
  <c r="N48"/>
  <c r="O48"/>
  <c r="L49"/>
  <c r="M49"/>
  <c r="N49"/>
  <c r="O49"/>
  <c r="L50"/>
  <c r="M50"/>
  <c r="N50"/>
  <c r="O50"/>
  <c r="L51"/>
  <c r="M51"/>
  <c r="N51"/>
  <c r="O51"/>
  <c r="L52"/>
  <c r="M52"/>
  <c r="N52"/>
  <c r="O52"/>
  <c r="O3"/>
  <c r="N3"/>
  <c r="M3"/>
  <c r="L3"/>
  <c r="K52"/>
  <c r="J52"/>
  <c r="I52"/>
  <c r="H52"/>
  <c r="G52"/>
  <c r="D52"/>
  <c r="C52"/>
  <c r="B52"/>
  <c r="K51"/>
  <c r="J51"/>
  <c r="I51"/>
  <c r="H51"/>
  <c r="G51"/>
  <c r="D51"/>
  <c r="C51"/>
  <c r="B51"/>
  <c r="K50"/>
  <c r="J50"/>
  <c r="I50"/>
  <c r="H50"/>
  <c r="G50"/>
  <c r="D50"/>
  <c r="C50"/>
  <c r="B50"/>
  <c r="K49"/>
  <c r="J49"/>
  <c r="I49"/>
  <c r="H49"/>
  <c r="G49"/>
  <c r="D49"/>
  <c r="C49"/>
  <c r="B49"/>
  <c r="K48"/>
  <c r="J48"/>
  <c r="I48"/>
  <c r="H48"/>
  <c r="G48"/>
  <c r="D48"/>
  <c r="C48"/>
  <c r="B48"/>
  <c r="K47"/>
  <c r="J47"/>
  <c r="I47"/>
  <c r="H47"/>
  <c r="G47"/>
  <c r="D47"/>
  <c r="C47"/>
  <c r="B47"/>
  <c r="K46"/>
  <c r="J46"/>
  <c r="I46"/>
  <c r="H46"/>
  <c r="G46"/>
  <c r="D46"/>
  <c r="C46"/>
  <c r="B46"/>
  <c r="K45"/>
  <c r="J45"/>
  <c r="I45"/>
  <c r="H45"/>
  <c r="G45"/>
  <c r="D45"/>
  <c r="C45"/>
  <c r="B45"/>
  <c r="K44"/>
  <c r="J44"/>
  <c r="I44"/>
  <c r="H44"/>
  <c r="G44"/>
  <c r="D44"/>
  <c r="C44"/>
  <c r="B44"/>
  <c r="K43"/>
  <c r="J43"/>
  <c r="I43"/>
  <c r="H43"/>
  <c r="G43"/>
  <c r="D43"/>
  <c r="C43"/>
  <c r="B43"/>
  <c r="K42"/>
  <c r="J42"/>
  <c r="I42"/>
  <c r="H42"/>
  <c r="G42"/>
  <c r="D42"/>
  <c r="C42"/>
  <c r="B42"/>
  <c r="K41"/>
  <c r="J41"/>
  <c r="I41"/>
  <c r="H41"/>
  <c r="G41"/>
  <c r="D41"/>
  <c r="C41"/>
  <c r="B41"/>
  <c r="K40"/>
  <c r="J40"/>
  <c r="I40"/>
  <c r="H40"/>
  <c r="G40"/>
  <c r="D40"/>
  <c r="C40"/>
  <c r="B40"/>
  <c r="K39"/>
  <c r="J39"/>
  <c r="I39"/>
  <c r="H39"/>
  <c r="G39"/>
  <c r="D39"/>
  <c r="C39"/>
  <c r="B39"/>
  <c r="K38"/>
  <c r="J38"/>
  <c r="I38"/>
  <c r="H38"/>
  <c r="G38"/>
  <c r="D38"/>
  <c r="C38"/>
  <c r="B38"/>
  <c r="K37"/>
  <c r="J37"/>
  <c r="I37"/>
  <c r="H37"/>
  <c r="G37"/>
  <c r="D37"/>
  <c r="C37"/>
  <c r="B37"/>
  <c r="K36"/>
  <c r="J36"/>
  <c r="I36"/>
  <c r="H36"/>
  <c r="G36"/>
  <c r="D36"/>
  <c r="C36"/>
  <c r="B36"/>
  <c r="K35"/>
  <c r="J35"/>
  <c r="I35"/>
  <c r="H35"/>
  <c r="G35"/>
  <c r="D35"/>
  <c r="C35"/>
  <c r="B35"/>
  <c r="K34"/>
  <c r="J34"/>
  <c r="I34"/>
  <c r="H34"/>
  <c r="G34"/>
  <c r="D34"/>
  <c r="C34"/>
  <c r="B34"/>
  <c r="K33"/>
  <c r="J33"/>
  <c r="I33"/>
  <c r="H33"/>
  <c r="G33"/>
  <c r="D33"/>
  <c r="C33"/>
  <c r="B33"/>
  <c r="K32"/>
  <c r="J32"/>
  <c r="I32"/>
  <c r="H32"/>
  <c r="G32"/>
  <c r="D32"/>
  <c r="C32"/>
  <c r="B32"/>
  <c r="K31"/>
  <c r="J31"/>
  <c r="I31"/>
  <c r="H31"/>
  <c r="G31"/>
  <c r="D31"/>
  <c r="C31"/>
  <c r="B31"/>
  <c r="K30"/>
  <c r="J30"/>
  <c r="I30"/>
  <c r="H30"/>
  <c r="G30"/>
  <c r="D30"/>
  <c r="C30"/>
  <c r="B30"/>
  <c r="K29"/>
  <c r="J29"/>
  <c r="I29"/>
  <c r="H29"/>
  <c r="G29"/>
  <c r="D29"/>
  <c r="C29"/>
  <c r="B29"/>
  <c r="K28"/>
  <c r="J28"/>
  <c r="I28"/>
  <c r="H28"/>
  <c r="G28"/>
  <c r="D28"/>
  <c r="C28"/>
  <c r="B28"/>
  <c r="K27"/>
  <c r="J27"/>
  <c r="I27"/>
  <c r="H27"/>
  <c r="G27"/>
  <c r="D27"/>
  <c r="C27"/>
  <c r="B27"/>
  <c r="K26"/>
  <c r="J26"/>
  <c r="I26"/>
  <c r="H26"/>
  <c r="G26"/>
  <c r="D26"/>
  <c r="C26"/>
  <c r="B26"/>
  <c r="K25"/>
  <c r="J25"/>
  <c r="I25"/>
  <c r="H25"/>
  <c r="G25"/>
  <c r="D25"/>
  <c r="C25"/>
  <c r="B25"/>
  <c r="K24"/>
  <c r="J24"/>
  <c r="I24"/>
  <c r="H24"/>
  <c r="G24"/>
  <c r="D24"/>
  <c r="C24"/>
  <c r="B24"/>
  <c r="K23"/>
  <c r="J23"/>
  <c r="I23"/>
  <c r="H23"/>
  <c r="G23"/>
  <c r="D23"/>
  <c r="C23"/>
  <c r="B23"/>
  <c r="K22"/>
  <c r="J22"/>
  <c r="I22"/>
  <c r="H22"/>
  <c r="G22"/>
  <c r="D22"/>
  <c r="C22"/>
  <c r="B22"/>
  <c r="K21"/>
  <c r="J21"/>
  <c r="I21"/>
  <c r="H21"/>
  <c r="G21"/>
  <c r="D21"/>
  <c r="C21"/>
  <c r="B21"/>
  <c r="K20"/>
  <c r="J20"/>
  <c r="I20"/>
  <c r="H20"/>
  <c r="G20"/>
  <c r="D20"/>
  <c r="C20"/>
  <c r="B20"/>
  <c r="K19"/>
  <c r="J19"/>
  <c r="I19"/>
  <c r="H19"/>
  <c r="G19"/>
  <c r="D19"/>
  <c r="C19"/>
  <c r="B19"/>
  <c r="K18"/>
  <c r="J18"/>
  <c r="I18"/>
  <c r="H18"/>
  <c r="G18"/>
  <c r="D18"/>
  <c r="C18"/>
  <c r="B18"/>
  <c r="K17"/>
  <c r="J17"/>
  <c r="I17"/>
  <c r="H17"/>
  <c r="G17"/>
  <c r="D17"/>
  <c r="C17"/>
  <c r="B17"/>
  <c r="K16"/>
  <c r="J16"/>
  <c r="I16"/>
  <c r="H16"/>
  <c r="G16"/>
  <c r="D16"/>
  <c r="C16"/>
  <c r="B16"/>
  <c r="K15"/>
  <c r="J15"/>
  <c r="I15"/>
  <c r="H15"/>
  <c r="G15"/>
  <c r="D15"/>
  <c r="C15"/>
  <c r="B15"/>
  <c r="K14"/>
  <c r="J14"/>
  <c r="I14"/>
  <c r="H14"/>
  <c r="G14"/>
  <c r="D14"/>
  <c r="C14"/>
  <c r="B14"/>
  <c r="K13"/>
  <c r="J13"/>
  <c r="I13"/>
  <c r="H13"/>
  <c r="G13"/>
  <c r="D13"/>
  <c r="C13"/>
  <c r="B13"/>
  <c r="K12"/>
  <c r="J12"/>
  <c r="I12"/>
  <c r="H12"/>
  <c r="G12"/>
  <c r="D12"/>
  <c r="C12"/>
  <c r="B12"/>
  <c r="K11"/>
  <c r="J11"/>
  <c r="I11"/>
  <c r="H11"/>
  <c r="G11"/>
  <c r="D11"/>
  <c r="C11"/>
  <c r="B11"/>
  <c r="K10"/>
  <c r="J10"/>
  <c r="I10"/>
  <c r="H10"/>
  <c r="G10"/>
  <c r="D10"/>
  <c r="C10"/>
  <c r="B10"/>
  <c r="K9"/>
  <c r="J9"/>
  <c r="I9"/>
  <c r="H9"/>
  <c r="G9"/>
  <c r="D9"/>
  <c r="C9"/>
  <c r="B9"/>
  <c r="K8"/>
  <c r="J8"/>
  <c r="I8"/>
  <c r="H8"/>
  <c r="G8"/>
  <c r="D8"/>
  <c r="C8"/>
  <c r="B8"/>
  <c r="K7"/>
  <c r="J7"/>
  <c r="I7"/>
  <c r="H7"/>
  <c r="G7"/>
  <c r="D7"/>
  <c r="C7"/>
  <c r="B7"/>
  <c r="K6"/>
  <c r="J6"/>
  <c r="I6"/>
  <c r="H6"/>
  <c r="G6"/>
  <c r="D6"/>
  <c r="C6"/>
  <c r="B6"/>
  <c r="K5"/>
  <c r="J5"/>
  <c r="I5"/>
  <c r="H5"/>
  <c r="G5"/>
  <c r="D5"/>
  <c r="C5"/>
  <c r="B5"/>
  <c r="K4"/>
  <c r="J4"/>
  <c r="I4"/>
  <c r="H4"/>
  <c r="G4"/>
  <c r="D4"/>
  <c r="C4"/>
  <c r="B4"/>
  <c r="K3"/>
  <c r="J3"/>
  <c r="I3"/>
  <c r="H3"/>
  <c r="G3"/>
  <c r="D3"/>
  <c r="C3"/>
  <c r="F2"/>
  <c r="E2"/>
  <c r="D2"/>
  <c r="C2"/>
  <c r="B2"/>
  <c r="B3"/>
  <c r="E69" i="20"/>
  <c r="D69"/>
  <c r="C69"/>
  <c r="B69"/>
  <c r="H69" s="1"/>
  <c r="K69" s="1"/>
  <c r="E68"/>
  <c r="D68"/>
  <c r="C68"/>
  <c r="B68"/>
  <c r="H68" s="1"/>
  <c r="E67"/>
  <c r="D67"/>
  <c r="C67"/>
  <c r="B67"/>
  <c r="H67" s="1"/>
  <c r="E66"/>
  <c r="D66"/>
  <c r="C66"/>
  <c r="B66"/>
  <c r="H66" s="1"/>
  <c r="E65"/>
  <c r="D65"/>
  <c r="C65"/>
  <c r="B65"/>
  <c r="H65" s="1"/>
  <c r="K65" s="1"/>
  <c r="E64"/>
  <c r="D64"/>
  <c r="C64"/>
  <c r="B64"/>
  <c r="H64" s="1"/>
  <c r="E63"/>
  <c r="D63"/>
  <c r="C63"/>
  <c r="B63"/>
  <c r="H63" s="1"/>
  <c r="J63" s="1"/>
  <c r="E62"/>
  <c r="D62"/>
  <c r="C62"/>
  <c r="B62"/>
  <c r="H62" s="1"/>
  <c r="K62" s="1"/>
  <c r="E61"/>
  <c r="D61"/>
  <c r="C61"/>
  <c r="B61"/>
  <c r="H61" s="1"/>
  <c r="E60"/>
  <c r="D60"/>
  <c r="C60"/>
  <c r="B60"/>
  <c r="H60" s="1"/>
  <c r="E59"/>
  <c r="D59"/>
  <c r="C59"/>
  <c r="B59"/>
  <c r="H59" s="1"/>
  <c r="E58"/>
  <c r="D58"/>
  <c r="C58"/>
  <c r="B58"/>
  <c r="H58" s="1"/>
  <c r="E57"/>
  <c r="D57"/>
  <c r="C57"/>
  <c r="B57"/>
  <c r="H57" s="1"/>
  <c r="E56"/>
  <c r="D56"/>
  <c r="C56"/>
  <c r="B56"/>
  <c r="H56" s="1"/>
  <c r="E55"/>
  <c r="D55"/>
  <c r="C55"/>
  <c r="B55"/>
  <c r="H55" s="1"/>
  <c r="E54"/>
  <c r="D54"/>
  <c r="C54"/>
  <c r="B54"/>
  <c r="H54" s="1"/>
  <c r="K54" s="1"/>
  <c r="E53"/>
  <c r="D53"/>
  <c r="C53"/>
  <c r="B53"/>
  <c r="H53" s="1"/>
  <c r="E52"/>
  <c r="D52"/>
  <c r="C52"/>
  <c r="B52"/>
  <c r="H52" s="1"/>
  <c r="E51"/>
  <c r="D51"/>
  <c r="C51"/>
  <c r="B51"/>
  <c r="H51" s="1"/>
  <c r="E50"/>
  <c r="D50"/>
  <c r="C50"/>
  <c r="B50"/>
  <c r="H50" s="1"/>
  <c r="E49"/>
  <c r="D49"/>
  <c r="C49"/>
  <c r="B49"/>
  <c r="H49" s="1"/>
  <c r="E48"/>
  <c r="D48"/>
  <c r="C48"/>
  <c r="B48"/>
  <c r="H48" s="1"/>
  <c r="E47"/>
  <c r="D47"/>
  <c r="C47"/>
  <c r="B47"/>
  <c r="H47" s="1"/>
  <c r="E46"/>
  <c r="D46"/>
  <c r="C46"/>
  <c r="B46"/>
  <c r="H46" s="1"/>
  <c r="K46" s="1"/>
  <c r="E45"/>
  <c r="D45"/>
  <c r="C45"/>
  <c r="B45"/>
  <c r="H45" s="1"/>
  <c r="E44"/>
  <c r="D44"/>
  <c r="C44"/>
  <c r="B44"/>
  <c r="H44" s="1"/>
  <c r="E43"/>
  <c r="D43"/>
  <c r="C43"/>
  <c r="B43"/>
  <c r="H43" s="1"/>
  <c r="E42"/>
  <c r="D42"/>
  <c r="C42"/>
  <c r="B42"/>
  <c r="H42" s="1"/>
  <c r="E41"/>
  <c r="D41"/>
  <c r="C41"/>
  <c r="B41"/>
  <c r="H41" s="1"/>
  <c r="E40"/>
  <c r="D40"/>
  <c r="C40"/>
  <c r="B40"/>
  <c r="H40" s="1"/>
  <c r="E39"/>
  <c r="D39"/>
  <c r="C39"/>
  <c r="B39"/>
  <c r="H39" s="1"/>
  <c r="E38"/>
  <c r="D38"/>
  <c r="C38"/>
  <c r="B38"/>
  <c r="H38" s="1"/>
  <c r="K38" s="1"/>
  <c r="E37"/>
  <c r="D37"/>
  <c r="C37"/>
  <c r="B37"/>
  <c r="H37" s="1"/>
  <c r="E36"/>
  <c r="D36"/>
  <c r="C36"/>
  <c r="B36"/>
  <c r="H36" s="1"/>
  <c r="E35"/>
  <c r="D35"/>
  <c r="C35"/>
  <c r="B35"/>
  <c r="H35" s="1"/>
  <c r="E34"/>
  <c r="D34"/>
  <c r="C34"/>
  <c r="B34"/>
  <c r="H34" s="1"/>
  <c r="E33"/>
  <c r="D33"/>
  <c r="C33"/>
  <c r="B33"/>
  <c r="H33" s="1"/>
  <c r="E32"/>
  <c r="D32"/>
  <c r="C32"/>
  <c r="B32"/>
  <c r="H32" s="1"/>
  <c r="E31"/>
  <c r="D31"/>
  <c r="C31"/>
  <c r="B31"/>
  <c r="H31" s="1"/>
  <c r="E30"/>
  <c r="D30"/>
  <c r="C30"/>
  <c r="B30"/>
  <c r="H30" s="1"/>
  <c r="K30" s="1"/>
  <c r="E29"/>
  <c r="D29"/>
  <c r="C29"/>
  <c r="B29"/>
  <c r="H29" s="1"/>
  <c r="E28"/>
  <c r="D28"/>
  <c r="C28"/>
  <c r="B28"/>
  <c r="H28" s="1"/>
  <c r="E27"/>
  <c r="D27"/>
  <c r="C27"/>
  <c r="B27"/>
  <c r="H27" s="1"/>
  <c r="E26"/>
  <c r="D26"/>
  <c r="C26"/>
  <c r="B26"/>
  <c r="H26" s="1"/>
  <c r="E25"/>
  <c r="D25"/>
  <c r="C25"/>
  <c r="B25"/>
  <c r="H25" s="1"/>
  <c r="E24"/>
  <c r="D24"/>
  <c r="C24"/>
  <c r="B24"/>
  <c r="H24" s="1"/>
  <c r="E23"/>
  <c r="D23"/>
  <c r="C23"/>
  <c r="B23"/>
  <c r="H23" s="1"/>
  <c r="E22"/>
  <c r="D22"/>
  <c r="C22"/>
  <c r="B22"/>
  <c r="H22" s="1"/>
  <c r="K22" s="1"/>
  <c r="E21"/>
  <c r="D21"/>
  <c r="C21"/>
  <c r="B21"/>
  <c r="H21" s="1"/>
  <c r="E20"/>
  <c r="D20"/>
  <c r="C20"/>
  <c r="B20"/>
  <c r="H20" s="1"/>
  <c r="E19"/>
  <c r="D19"/>
  <c r="C19"/>
  <c r="B19"/>
  <c r="H19" s="1"/>
  <c r="E18"/>
  <c r="D18"/>
  <c r="C18"/>
  <c r="B18"/>
  <c r="H18" s="1"/>
  <c r="E17"/>
  <c r="D17"/>
  <c r="C17"/>
  <c r="B17"/>
  <c r="H17" s="1"/>
  <c r="E16"/>
  <c r="D16"/>
  <c r="C16"/>
  <c r="B16"/>
  <c r="H16" s="1"/>
  <c r="E15"/>
  <c r="D15"/>
  <c r="C15"/>
  <c r="B15"/>
  <c r="H15" s="1"/>
  <c r="E14"/>
  <c r="D14"/>
  <c r="C14"/>
  <c r="B14"/>
  <c r="H14" s="1"/>
  <c r="K14" s="1"/>
  <c r="E13"/>
  <c r="D13"/>
  <c r="C13"/>
  <c r="B13"/>
  <c r="H13" s="1"/>
  <c r="E12"/>
  <c r="D12"/>
  <c r="C12"/>
  <c r="B12"/>
  <c r="H12" s="1"/>
  <c r="E11"/>
  <c r="D11"/>
  <c r="C11"/>
  <c r="B11"/>
  <c r="H11" s="1"/>
  <c r="E10"/>
  <c r="D10"/>
  <c r="C10"/>
  <c r="B10"/>
  <c r="H10" s="1"/>
  <c r="E9"/>
  <c r="D9"/>
  <c r="C9"/>
  <c r="B9"/>
  <c r="H9" s="1"/>
  <c r="E8"/>
  <c r="D8"/>
  <c r="C8"/>
  <c r="B8"/>
  <c r="H8" s="1"/>
  <c r="E7"/>
  <c r="D7"/>
  <c r="C7"/>
  <c r="B7"/>
  <c r="H7" s="1"/>
  <c r="E6"/>
  <c r="D6"/>
  <c r="C6"/>
  <c r="B6"/>
  <c r="H6" s="1"/>
  <c r="K6" s="1"/>
  <c r="E5"/>
  <c r="D5"/>
  <c r="C5"/>
  <c r="B5"/>
  <c r="H5" s="1"/>
  <c r="C3"/>
  <c r="C2"/>
  <c r="H36" i="19"/>
  <c r="H53"/>
  <c r="H68"/>
  <c r="H69"/>
  <c r="K69" s="1"/>
  <c r="H76"/>
  <c r="H77"/>
  <c r="K77" s="1"/>
  <c r="H88"/>
  <c r="E104"/>
  <c r="D104"/>
  <c r="C104"/>
  <c r="B104"/>
  <c r="H104" s="1"/>
  <c r="E103"/>
  <c r="D103"/>
  <c r="C103"/>
  <c r="B103"/>
  <c r="H103" s="1"/>
  <c r="E102"/>
  <c r="D102"/>
  <c r="C102"/>
  <c r="B102"/>
  <c r="H102" s="1"/>
  <c r="E101"/>
  <c r="D101"/>
  <c r="C101"/>
  <c r="B101"/>
  <c r="H101" s="1"/>
  <c r="K101" s="1"/>
  <c r="E100"/>
  <c r="D100"/>
  <c r="C100"/>
  <c r="B100"/>
  <c r="H100" s="1"/>
  <c r="E99"/>
  <c r="D99"/>
  <c r="C99"/>
  <c r="B99"/>
  <c r="H99" s="1"/>
  <c r="E98"/>
  <c r="D98"/>
  <c r="C98"/>
  <c r="B98"/>
  <c r="H98" s="1"/>
  <c r="E97"/>
  <c r="D97"/>
  <c r="C97"/>
  <c r="B97"/>
  <c r="H97" s="1"/>
  <c r="K97" s="1"/>
  <c r="E96"/>
  <c r="D96"/>
  <c r="C96"/>
  <c r="B96"/>
  <c r="H96" s="1"/>
  <c r="E95"/>
  <c r="D95"/>
  <c r="C95"/>
  <c r="B95"/>
  <c r="H95" s="1"/>
  <c r="E94"/>
  <c r="D94"/>
  <c r="C94"/>
  <c r="B94"/>
  <c r="H94" s="1"/>
  <c r="E93"/>
  <c r="D93"/>
  <c r="C93"/>
  <c r="B93"/>
  <c r="H93" s="1"/>
  <c r="K93" s="1"/>
  <c r="E92"/>
  <c r="D92"/>
  <c r="C92"/>
  <c r="B92"/>
  <c r="H92" s="1"/>
  <c r="E91"/>
  <c r="D91"/>
  <c r="C91"/>
  <c r="B91"/>
  <c r="H91" s="1"/>
  <c r="E90"/>
  <c r="D90"/>
  <c r="C90"/>
  <c r="B90"/>
  <c r="H90" s="1"/>
  <c r="E89"/>
  <c r="D89"/>
  <c r="C89"/>
  <c r="B89"/>
  <c r="H89" s="1"/>
  <c r="K89" s="1"/>
  <c r="E88"/>
  <c r="D88"/>
  <c r="C88"/>
  <c r="B88"/>
  <c r="E87"/>
  <c r="D87"/>
  <c r="C87"/>
  <c r="B87"/>
  <c r="H87" s="1"/>
  <c r="E86"/>
  <c r="D86"/>
  <c r="C86"/>
  <c r="B86"/>
  <c r="H86" s="1"/>
  <c r="E85"/>
  <c r="D85"/>
  <c r="C85"/>
  <c r="B85"/>
  <c r="H85" s="1"/>
  <c r="K85" s="1"/>
  <c r="E84"/>
  <c r="D84"/>
  <c r="C84"/>
  <c r="B84"/>
  <c r="H84" s="1"/>
  <c r="E83"/>
  <c r="D83"/>
  <c r="C83"/>
  <c r="B83"/>
  <c r="H83" s="1"/>
  <c r="E82"/>
  <c r="D82"/>
  <c r="C82"/>
  <c r="B82"/>
  <c r="H82" s="1"/>
  <c r="E81"/>
  <c r="D81"/>
  <c r="C81"/>
  <c r="B81"/>
  <c r="H81" s="1"/>
  <c r="K81" s="1"/>
  <c r="E80"/>
  <c r="D80"/>
  <c r="C80"/>
  <c r="B80"/>
  <c r="H80" s="1"/>
  <c r="E79"/>
  <c r="D79"/>
  <c r="C79"/>
  <c r="B79"/>
  <c r="H79" s="1"/>
  <c r="E78"/>
  <c r="D78"/>
  <c r="C78"/>
  <c r="B78"/>
  <c r="H78" s="1"/>
  <c r="E77"/>
  <c r="D77"/>
  <c r="C77"/>
  <c r="B77"/>
  <c r="E76"/>
  <c r="D76"/>
  <c r="C76"/>
  <c r="B76"/>
  <c r="E75"/>
  <c r="D75"/>
  <c r="C75"/>
  <c r="B75"/>
  <c r="H75" s="1"/>
  <c r="E74"/>
  <c r="D74"/>
  <c r="C74"/>
  <c r="B74"/>
  <c r="H74" s="1"/>
  <c r="E73"/>
  <c r="D73"/>
  <c r="C73"/>
  <c r="B73"/>
  <c r="H73" s="1"/>
  <c r="K73" s="1"/>
  <c r="E72"/>
  <c r="D72"/>
  <c r="C72"/>
  <c r="B72"/>
  <c r="H72" s="1"/>
  <c r="E71"/>
  <c r="D71"/>
  <c r="C71"/>
  <c r="B71"/>
  <c r="H71" s="1"/>
  <c r="E70"/>
  <c r="D70"/>
  <c r="C70"/>
  <c r="B70"/>
  <c r="H70" s="1"/>
  <c r="E69"/>
  <c r="D69"/>
  <c r="C69"/>
  <c r="B69"/>
  <c r="E68"/>
  <c r="D68"/>
  <c r="C68"/>
  <c r="B68"/>
  <c r="E67"/>
  <c r="D67"/>
  <c r="C67"/>
  <c r="B67"/>
  <c r="H67" s="1"/>
  <c r="E66"/>
  <c r="D66"/>
  <c r="C66"/>
  <c r="B66"/>
  <c r="H66" s="1"/>
  <c r="E65"/>
  <c r="D65"/>
  <c r="C65"/>
  <c r="B65"/>
  <c r="H65" s="1"/>
  <c r="K65" s="1"/>
  <c r="E64"/>
  <c r="D64"/>
  <c r="C64"/>
  <c r="B64"/>
  <c r="H64" s="1"/>
  <c r="E63"/>
  <c r="D63"/>
  <c r="C63"/>
  <c r="B63"/>
  <c r="H63" s="1"/>
  <c r="E62"/>
  <c r="D62"/>
  <c r="C62"/>
  <c r="B62"/>
  <c r="H62" s="1"/>
  <c r="K62" s="1"/>
  <c r="E61"/>
  <c r="D61"/>
  <c r="C61"/>
  <c r="B61"/>
  <c r="H61" s="1"/>
  <c r="E60"/>
  <c r="D60"/>
  <c r="C60"/>
  <c r="B60"/>
  <c r="H60" s="1"/>
  <c r="E59"/>
  <c r="D59"/>
  <c r="C59"/>
  <c r="B59"/>
  <c r="H59" s="1"/>
  <c r="E58"/>
  <c r="D58"/>
  <c r="C58"/>
  <c r="B58"/>
  <c r="H58" s="1"/>
  <c r="E57"/>
  <c r="D57"/>
  <c r="C57"/>
  <c r="B57"/>
  <c r="H57" s="1"/>
  <c r="E56"/>
  <c r="D56"/>
  <c r="C56"/>
  <c r="B56"/>
  <c r="H56" s="1"/>
  <c r="E55"/>
  <c r="D55"/>
  <c r="C55"/>
  <c r="B55"/>
  <c r="H55" s="1"/>
  <c r="E54"/>
  <c r="D54"/>
  <c r="C54"/>
  <c r="B54"/>
  <c r="H54" s="1"/>
  <c r="K54" s="1"/>
  <c r="E53"/>
  <c r="D53"/>
  <c r="C53"/>
  <c r="B53"/>
  <c r="E52"/>
  <c r="D52"/>
  <c r="C52"/>
  <c r="B52"/>
  <c r="H52" s="1"/>
  <c r="E51"/>
  <c r="D51"/>
  <c r="C51"/>
  <c r="B51"/>
  <c r="H51" s="1"/>
  <c r="E50"/>
  <c r="D50"/>
  <c r="C50"/>
  <c r="B50"/>
  <c r="H50" s="1"/>
  <c r="E49"/>
  <c r="D49"/>
  <c r="C49"/>
  <c r="B49"/>
  <c r="H49" s="1"/>
  <c r="E48"/>
  <c r="D48"/>
  <c r="C48"/>
  <c r="B48"/>
  <c r="H48" s="1"/>
  <c r="E47"/>
  <c r="D47"/>
  <c r="C47"/>
  <c r="B47"/>
  <c r="H47" s="1"/>
  <c r="M47" s="1"/>
  <c r="E46"/>
  <c r="D46"/>
  <c r="C46"/>
  <c r="B46"/>
  <c r="H46" s="1"/>
  <c r="K46" s="1"/>
  <c r="E45"/>
  <c r="D45"/>
  <c r="C45"/>
  <c r="B45"/>
  <c r="H45" s="1"/>
  <c r="E44"/>
  <c r="D44"/>
  <c r="C44"/>
  <c r="B44"/>
  <c r="H44" s="1"/>
  <c r="E43"/>
  <c r="D43"/>
  <c r="C43"/>
  <c r="B43"/>
  <c r="H43" s="1"/>
  <c r="L43" s="1"/>
  <c r="E42"/>
  <c r="D42"/>
  <c r="C42"/>
  <c r="B42"/>
  <c r="H42" s="1"/>
  <c r="E41"/>
  <c r="D41"/>
  <c r="C41"/>
  <c r="B41"/>
  <c r="H41" s="1"/>
  <c r="E40"/>
  <c r="D40"/>
  <c r="C40"/>
  <c r="B40"/>
  <c r="H40" s="1"/>
  <c r="E39"/>
  <c r="D39"/>
  <c r="C39"/>
  <c r="B39"/>
  <c r="H39" s="1"/>
  <c r="E38"/>
  <c r="D38"/>
  <c r="C38"/>
  <c r="B38"/>
  <c r="H38" s="1"/>
  <c r="K38" s="1"/>
  <c r="E37"/>
  <c r="D37"/>
  <c r="C37"/>
  <c r="B37"/>
  <c r="H37" s="1"/>
  <c r="E36"/>
  <c r="D36"/>
  <c r="C36"/>
  <c r="B36"/>
  <c r="E35"/>
  <c r="D35"/>
  <c r="C35"/>
  <c r="B35"/>
  <c r="H35" s="1"/>
  <c r="E34"/>
  <c r="D34"/>
  <c r="C34"/>
  <c r="B34"/>
  <c r="H34" s="1"/>
  <c r="E33"/>
  <c r="D33"/>
  <c r="C33"/>
  <c r="B33"/>
  <c r="H33" s="1"/>
  <c r="E32"/>
  <c r="D32"/>
  <c r="C32"/>
  <c r="B32"/>
  <c r="H32" s="1"/>
  <c r="E31"/>
  <c r="D31"/>
  <c r="C31"/>
  <c r="B31"/>
  <c r="H31" s="1"/>
  <c r="E30"/>
  <c r="D30"/>
  <c r="C30"/>
  <c r="B30"/>
  <c r="H30" s="1"/>
  <c r="K30" s="1"/>
  <c r="E29"/>
  <c r="D29"/>
  <c r="C29"/>
  <c r="B29"/>
  <c r="H29" s="1"/>
  <c r="E28"/>
  <c r="D28"/>
  <c r="C28"/>
  <c r="B28"/>
  <c r="H28" s="1"/>
  <c r="E27"/>
  <c r="D27"/>
  <c r="C27"/>
  <c r="B27"/>
  <c r="H27" s="1"/>
  <c r="E26"/>
  <c r="D26"/>
  <c r="C26"/>
  <c r="B26"/>
  <c r="H26" s="1"/>
  <c r="E25"/>
  <c r="D25"/>
  <c r="C25"/>
  <c r="B25"/>
  <c r="H25" s="1"/>
  <c r="E24"/>
  <c r="D24"/>
  <c r="C24"/>
  <c r="B24"/>
  <c r="H24" s="1"/>
  <c r="E23"/>
  <c r="D23"/>
  <c r="C23"/>
  <c r="B23"/>
  <c r="H23" s="1"/>
  <c r="E22"/>
  <c r="D22"/>
  <c r="C22"/>
  <c r="B22"/>
  <c r="H22" s="1"/>
  <c r="K22" s="1"/>
  <c r="E21"/>
  <c r="D21"/>
  <c r="C21"/>
  <c r="B21"/>
  <c r="H21" s="1"/>
  <c r="E20"/>
  <c r="D20"/>
  <c r="C20"/>
  <c r="B20"/>
  <c r="H20" s="1"/>
  <c r="E19"/>
  <c r="D19"/>
  <c r="C19"/>
  <c r="B19"/>
  <c r="H19" s="1"/>
  <c r="L19" s="1"/>
  <c r="E18"/>
  <c r="D18"/>
  <c r="C18"/>
  <c r="B18"/>
  <c r="H18" s="1"/>
  <c r="E17"/>
  <c r="D17"/>
  <c r="C17"/>
  <c r="B17"/>
  <c r="H17" s="1"/>
  <c r="E16"/>
  <c r="D16"/>
  <c r="C16"/>
  <c r="B16"/>
  <c r="H16" s="1"/>
  <c r="E15"/>
  <c r="D15"/>
  <c r="C15"/>
  <c r="B15"/>
  <c r="H15" s="1"/>
  <c r="E14"/>
  <c r="D14"/>
  <c r="C14"/>
  <c r="B14"/>
  <c r="H14" s="1"/>
  <c r="K14" s="1"/>
  <c r="E13"/>
  <c r="D13"/>
  <c r="C13"/>
  <c r="B13"/>
  <c r="H13" s="1"/>
  <c r="E12"/>
  <c r="D12"/>
  <c r="C12"/>
  <c r="B12"/>
  <c r="H12" s="1"/>
  <c r="E11"/>
  <c r="D11"/>
  <c r="C11"/>
  <c r="B11"/>
  <c r="H11" s="1"/>
  <c r="E10"/>
  <c r="D10"/>
  <c r="C10"/>
  <c r="B10"/>
  <c r="H10" s="1"/>
  <c r="E9"/>
  <c r="D9"/>
  <c r="C9"/>
  <c r="B9"/>
  <c r="H9" s="1"/>
  <c r="E8"/>
  <c r="D8"/>
  <c r="C8"/>
  <c r="B8"/>
  <c r="H8" s="1"/>
  <c r="E7"/>
  <c r="D7"/>
  <c r="C7"/>
  <c r="B7"/>
  <c r="H7" s="1"/>
  <c r="E6"/>
  <c r="D6"/>
  <c r="C6"/>
  <c r="B6"/>
  <c r="H6" s="1"/>
  <c r="K6" s="1"/>
  <c r="E5"/>
  <c r="D5"/>
  <c r="C5"/>
  <c r="B5"/>
  <c r="H5" s="1"/>
  <c r="C3"/>
  <c r="C2"/>
  <c r="E69" i="18"/>
  <c r="D69"/>
  <c r="C69"/>
  <c r="B69"/>
  <c r="H69" s="1"/>
  <c r="E68"/>
  <c r="D68"/>
  <c r="C68"/>
  <c r="B68"/>
  <c r="H68" s="1"/>
  <c r="E67"/>
  <c r="D67"/>
  <c r="C67"/>
  <c r="B67"/>
  <c r="H67" s="1"/>
  <c r="E66"/>
  <c r="D66"/>
  <c r="C66"/>
  <c r="B66"/>
  <c r="H66" s="1"/>
  <c r="E65"/>
  <c r="D65"/>
  <c r="C65"/>
  <c r="B65"/>
  <c r="H65" s="1"/>
  <c r="E64"/>
  <c r="D64"/>
  <c r="C64"/>
  <c r="B64"/>
  <c r="H64" s="1"/>
  <c r="E63"/>
  <c r="D63"/>
  <c r="C63"/>
  <c r="B63"/>
  <c r="H63" s="1"/>
  <c r="I63" s="1"/>
  <c r="E62"/>
  <c r="D62"/>
  <c r="C62"/>
  <c r="B62"/>
  <c r="H62" s="1"/>
  <c r="E61"/>
  <c r="D61"/>
  <c r="C61"/>
  <c r="B61"/>
  <c r="H61" s="1"/>
  <c r="I61" s="1"/>
  <c r="E60"/>
  <c r="D60"/>
  <c r="C60"/>
  <c r="B60"/>
  <c r="H60" s="1"/>
  <c r="E59"/>
  <c r="D59"/>
  <c r="C59"/>
  <c r="B59"/>
  <c r="H59" s="1"/>
  <c r="L59" s="1"/>
  <c r="E58"/>
  <c r="D58"/>
  <c r="C58"/>
  <c r="B58"/>
  <c r="H58" s="1"/>
  <c r="E57"/>
  <c r="D57"/>
  <c r="C57"/>
  <c r="B57"/>
  <c r="H57" s="1"/>
  <c r="E56"/>
  <c r="D56"/>
  <c r="C56"/>
  <c r="B56"/>
  <c r="H56" s="1"/>
  <c r="E55"/>
  <c r="D55"/>
  <c r="C55"/>
  <c r="B55"/>
  <c r="H55" s="1"/>
  <c r="E54"/>
  <c r="D54"/>
  <c r="C54"/>
  <c r="B54"/>
  <c r="H54" s="1"/>
  <c r="E53"/>
  <c r="D53"/>
  <c r="C53"/>
  <c r="B53"/>
  <c r="H53" s="1"/>
  <c r="I53" s="1"/>
  <c r="E52"/>
  <c r="D52"/>
  <c r="C52"/>
  <c r="B52"/>
  <c r="H52" s="1"/>
  <c r="E51"/>
  <c r="D51"/>
  <c r="C51"/>
  <c r="B51"/>
  <c r="H51" s="1"/>
  <c r="L51" s="1"/>
  <c r="E50"/>
  <c r="D50"/>
  <c r="C50"/>
  <c r="B50"/>
  <c r="H50" s="1"/>
  <c r="E49"/>
  <c r="D49"/>
  <c r="C49"/>
  <c r="B49"/>
  <c r="H49" s="1"/>
  <c r="J49" s="1"/>
  <c r="E48"/>
  <c r="D48"/>
  <c r="C48"/>
  <c r="B48"/>
  <c r="H48" s="1"/>
  <c r="E47"/>
  <c r="D47"/>
  <c r="C47"/>
  <c r="B47"/>
  <c r="H47" s="1"/>
  <c r="E46"/>
  <c r="D46"/>
  <c r="C46"/>
  <c r="B46"/>
  <c r="H46" s="1"/>
  <c r="E45"/>
  <c r="D45"/>
  <c r="C45"/>
  <c r="B45"/>
  <c r="H45" s="1"/>
  <c r="I45" s="1"/>
  <c r="E44"/>
  <c r="D44"/>
  <c r="C44"/>
  <c r="B44"/>
  <c r="H44" s="1"/>
  <c r="E43"/>
  <c r="D43"/>
  <c r="C43"/>
  <c r="B43"/>
  <c r="H43" s="1"/>
  <c r="L43" s="1"/>
  <c r="E42"/>
  <c r="D42"/>
  <c r="C42"/>
  <c r="B42"/>
  <c r="H42" s="1"/>
  <c r="E41"/>
  <c r="D41"/>
  <c r="C41"/>
  <c r="B41"/>
  <c r="H41" s="1"/>
  <c r="E40"/>
  <c r="D40"/>
  <c r="C40"/>
  <c r="B40"/>
  <c r="H40" s="1"/>
  <c r="E39"/>
  <c r="D39"/>
  <c r="C39"/>
  <c r="B39"/>
  <c r="H39" s="1"/>
  <c r="E38"/>
  <c r="D38"/>
  <c r="C38"/>
  <c r="B38"/>
  <c r="H38" s="1"/>
  <c r="E37"/>
  <c r="D37"/>
  <c r="C37"/>
  <c r="B37"/>
  <c r="H37" s="1"/>
  <c r="I37" s="1"/>
  <c r="E36"/>
  <c r="D36"/>
  <c r="C36"/>
  <c r="B36"/>
  <c r="H36" s="1"/>
  <c r="E35"/>
  <c r="D35"/>
  <c r="C35"/>
  <c r="B35"/>
  <c r="H35" s="1"/>
  <c r="L35" s="1"/>
  <c r="E34"/>
  <c r="D34"/>
  <c r="C34"/>
  <c r="B34"/>
  <c r="H34" s="1"/>
  <c r="E33"/>
  <c r="D33"/>
  <c r="C33"/>
  <c r="B33"/>
  <c r="H33" s="1"/>
  <c r="E32"/>
  <c r="D32"/>
  <c r="C32"/>
  <c r="B32"/>
  <c r="H32" s="1"/>
  <c r="E31"/>
  <c r="D31"/>
  <c r="C31"/>
  <c r="B31"/>
  <c r="H31" s="1"/>
  <c r="J31" s="1"/>
  <c r="E30"/>
  <c r="D30"/>
  <c r="C30"/>
  <c r="B30"/>
  <c r="H30" s="1"/>
  <c r="E29"/>
  <c r="D29"/>
  <c r="C29"/>
  <c r="B29"/>
  <c r="H29" s="1"/>
  <c r="I29" s="1"/>
  <c r="E28"/>
  <c r="D28"/>
  <c r="C28"/>
  <c r="B28"/>
  <c r="H28" s="1"/>
  <c r="E27"/>
  <c r="D27"/>
  <c r="C27"/>
  <c r="B27"/>
  <c r="H27" s="1"/>
  <c r="L27" s="1"/>
  <c r="E26"/>
  <c r="D26"/>
  <c r="C26"/>
  <c r="B26"/>
  <c r="H26" s="1"/>
  <c r="E25"/>
  <c r="D25"/>
  <c r="C25"/>
  <c r="B25"/>
  <c r="H25" s="1"/>
  <c r="E24"/>
  <c r="D24"/>
  <c r="C24"/>
  <c r="B24"/>
  <c r="H24" s="1"/>
  <c r="E23"/>
  <c r="D23"/>
  <c r="C23"/>
  <c r="B23"/>
  <c r="H23" s="1"/>
  <c r="E22"/>
  <c r="D22"/>
  <c r="C22"/>
  <c r="B22"/>
  <c r="H22" s="1"/>
  <c r="E21"/>
  <c r="D21"/>
  <c r="C21"/>
  <c r="B21"/>
  <c r="H21" s="1"/>
  <c r="I21" s="1"/>
  <c r="E20"/>
  <c r="D20"/>
  <c r="C20"/>
  <c r="B20"/>
  <c r="H20" s="1"/>
  <c r="E19"/>
  <c r="D19"/>
  <c r="C19"/>
  <c r="B19"/>
  <c r="H19" s="1"/>
  <c r="L19" s="1"/>
  <c r="E18"/>
  <c r="D18"/>
  <c r="C18"/>
  <c r="B18"/>
  <c r="H18" s="1"/>
  <c r="E17"/>
  <c r="D17"/>
  <c r="C17"/>
  <c r="B17"/>
  <c r="H17" s="1"/>
  <c r="J17" s="1"/>
  <c r="E16"/>
  <c r="D16"/>
  <c r="C16"/>
  <c r="B16"/>
  <c r="H16" s="1"/>
  <c r="E15"/>
  <c r="D15"/>
  <c r="C15"/>
  <c r="B15"/>
  <c r="H15" s="1"/>
  <c r="I15" s="1"/>
  <c r="E14"/>
  <c r="D14"/>
  <c r="C14"/>
  <c r="B14"/>
  <c r="H14" s="1"/>
  <c r="E13"/>
  <c r="D13"/>
  <c r="C13"/>
  <c r="B13"/>
  <c r="H13" s="1"/>
  <c r="I13" s="1"/>
  <c r="E12"/>
  <c r="D12"/>
  <c r="C12"/>
  <c r="B12"/>
  <c r="H12" s="1"/>
  <c r="E11"/>
  <c r="D11"/>
  <c r="C11"/>
  <c r="B11"/>
  <c r="H11" s="1"/>
  <c r="L11" s="1"/>
  <c r="E10"/>
  <c r="D10"/>
  <c r="C10"/>
  <c r="B10"/>
  <c r="H10" s="1"/>
  <c r="E9"/>
  <c r="D9"/>
  <c r="C9"/>
  <c r="B9"/>
  <c r="H9" s="1"/>
  <c r="J9" s="1"/>
  <c r="E8"/>
  <c r="D8"/>
  <c r="C8"/>
  <c r="B8"/>
  <c r="H8" s="1"/>
  <c r="E7"/>
  <c r="D7"/>
  <c r="C7"/>
  <c r="B7"/>
  <c r="H7" s="1"/>
  <c r="I7" s="1"/>
  <c r="E6"/>
  <c r="D6"/>
  <c r="C6"/>
  <c r="B6"/>
  <c r="H6" s="1"/>
  <c r="E5"/>
  <c r="D5"/>
  <c r="C5"/>
  <c r="B5"/>
  <c r="H5" s="1"/>
  <c r="I5" s="1"/>
  <c r="C3"/>
  <c r="C2"/>
  <c r="E69" i="17"/>
  <c r="D69"/>
  <c r="C69"/>
  <c r="B69"/>
  <c r="H69" s="1"/>
  <c r="J69" s="1"/>
  <c r="E68"/>
  <c r="D68"/>
  <c r="C68"/>
  <c r="B68"/>
  <c r="H68" s="1"/>
  <c r="I68" s="1"/>
  <c r="E67"/>
  <c r="D67"/>
  <c r="C67"/>
  <c r="B67"/>
  <c r="H67" s="1"/>
  <c r="I67" s="1"/>
  <c r="E66"/>
  <c r="D66"/>
  <c r="C66"/>
  <c r="B66"/>
  <c r="H66" s="1"/>
  <c r="J66" s="1"/>
  <c r="E65"/>
  <c r="D65"/>
  <c r="C65"/>
  <c r="B65"/>
  <c r="H65" s="1"/>
  <c r="L65" s="1"/>
  <c r="E64"/>
  <c r="D64"/>
  <c r="C64"/>
  <c r="B64"/>
  <c r="H64" s="1"/>
  <c r="E63"/>
  <c r="D63"/>
  <c r="C63"/>
  <c r="B63"/>
  <c r="H63" s="1"/>
  <c r="E62"/>
  <c r="D62"/>
  <c r="C62"/>
  <c r="B62"/>
  <c r="H62" s="1"/>
  <c r="L62" s="1"/>
  <c r="E61"/>
  <c r="D61"/>
  <c r="C61"/>
  <c r="B61"/>
  <c r="H61" s="1"/>
  <c r="E60"/>
  <c r="D60"/>
  <c r="C60"/>
  <c r="B60"/>
  <c r="H60" s="1"/>
  <c r="I60" s="1"/>
  <c r="E59"/>
  <c r="D59"/>
  <c r="C59"/>
  <c r="B59"/>
  <c r="H59" s="1"/>
  <c r="L59" s="1"/>
  <c r="E58"/>
  <c r="D58"/>
  <c r="C58"/>
  <c r="B58"/>
  <c r="H58" s="1"/>
  <c r="J58" s="1"/>
  <c r="E57"/>
  <c r="D57"/>
  <c r="C57"/>
  <c r="B57"/>
  <c r="H57" s="1"/>
  <c r="L57" s="1"/>
  <c r="E56"/>
  <c r="D56"/>
  <c r="C56"/>
  <c r="B56"/>
  <c r="H56" s="1"/>
  <c r="K56" s="1"/>
  <c r="E55"/>
  <c r="D55"/>
  <c r="C55"/>
  <c r="B55"/>
  <c r="H55" s="1"/>
  <c r="E54"/>
  <c r="D54"/>
  <c r="C54"/>
  <c r="B54"/>
  <c r="H54" s="1"/>
  <c r="L54" s="1"/>
  <c r="E53"/>
  <c r="D53"/>
  <c r="C53"/>
  <c r="B53"/>
  <c r="H53" s="1"/>
  <c r="E52"/>
  <c r="D52"/>
  <c r="C52"/>
  <c r="B52"/>
  <c r="H52" s="1"/>
  <c r="I52" s="1"/>
  <c r="E51"/>
  <c r="D51"/>
  <c r="C51"/>
  <c r="B51"/>
  <c r="H51" s="1"/>
  <c r="L51" s="1"/>
  <c r="E50"/>
  <c r="D50"/>
  <c r="C50"/>
  <c r="B50"/>
  <c r="H50" s="1"/>
  <c r="K50" s="1"/>
  <c r="E49"/>
  <c r="D49"/>
  <c r="C49"/>
  <c r="B49"/>
  <c r="H49" s="1"/>
  <c r="E48"/>
  <c r="D48"/>
  <c r="C48"/>
  <c r="B48"/>
  <c r="H48" s="1"/>
  <c r="E47"/>
  <c r="D47"/>
  <c r="C47"/>
  <c r="B47"/>
  <c r="H47" s="1"/>
  <c r="L47" s="1"/>
  <c r="E46"/>
  <c r="D46"/>
  <c r="C46"/>
  <c r="B46"/>
  <c r="H46" s="1"/>
  <c r="L46" s="1"/>
  <c r="E45"/>
  <c r="D45"/>
  <c r="C45"/>
  <c r="B45"/>
  <c r="H45" s="1"/>
  <c r="E44"/>
  <c r="D44"/>
  <c r="C44"/>
  <c r="B44"/>
  <c r="H44" s="1"/>
  <c r="I44" s="1"/>
  <c r="E43"/>
  <c r="D43"/>
  <c r="C43"/>
  <c r="B43"/>
  <c r="H43" s="1"/>
  <c r="E42"/>
  <c r="D42"/>
  <c r="C42"/>
  <c r="B42"/>
  <c r="H42" s="1"/>
  <c r="E41"/>
  <c r="D41"/>
  <c r="C41"/>
  <c r="B41"/>
  <c r="H41" s="1"/>
  <c r="L41" s="1"/>
  <c r="E40"/>
  <c r="D40"/>
  <c r="C40"/>
  <c r="B40"/>
  <c r="H40" s="1"/>
  <c r="M40" s="1"/>
  <c r="E39"/>
  <c r="D39"/>
  <c r="C39"/>
  <c r="B39"/>
  <c r="H39" s="1"/>
  <c r="E38"/>
  <c r="D38"/>
  <c r="C38"/>
  <c r="B38"/>
  <c r="H38" s="1"/>
  <c r="L38" s="1"/>
  <c r="E37"/>
  <c r="D37"/>
  <c r="C37"/>
  <c r="B37"/>
  <c r="H37" s="1"/>
  <c r="E36"/>
  <c r="D36"/>
  <c r="C36"/>
  <c r="B36"/>
  <c r="H36" s="1"/>
  <c r="I36" s="1"/>
  <c r="E35"/>
  <c r="D35"/>
  <c r="C35"/>
  <c r="B35"/>
  <c r="H35" s="1"/>
  <c r="K35" s="1"/>
  <c r="E34"/>
  <c r="D34"/>
  <c r="C34"/>
  <c r="B34"/>
  <c r="H34" s="1"/>
  <c r="J34" s="1"/>
  <c r="E33"/>
  <c r="D33"/>
  <c r="C33"/>
  <c r="B33"/>
  <c r="H33" s="1"/>
  <c r="E32"/>
  <c r="D32"/>
  <c r="C32"/>
  <c r="B32"/>
  <c r="H32" s="1"/>
  <c r="K32" s="1"/>
  <c r="E31"/>
  <c r="D31"/>
  <c r="C31"/>
  <c r="B31"/>
  <c r="H31" s="1"/>
  <c r="E30"/>
  <c r="D30"/>
  <c r="C30"/>
  <c r="B30"/>
  <c r="H30" s="1"/>
  <c r="L30" s="1"/>
  <c r="E29"/>
  <c r="D29"/>
  <c r="C29"/>
  <c r="B29"/>
  <c r="H29" s="1"/>
  <c r="K29" s="1"/>
  <c r="E28"/>
  <c r="D28"/>
  <c r="C28"/>
  <c r="B28"/>
  <c r="H28" s="1"/>
  <c r="I28" s="1"/>
  <c r="E27"/>
  <c r="D27"/>
  <c r="C27"/>
  <c r="B27"/>
  <c r="H27" s="1"/>
  <c r="E26"/>
  <c r="D26"/>
  <c r="C26"/>
  <c r="B26"/>
  <c r="H26" s="1"/>
  <c r="E25"/>
  <c r="D25"/>
  <c r="C25"/>
  <c r="B25"/>
  <c r="H25" s="1"/>
  <c r="L25" s="1"/>
  <c r="E24"/>
  <c r="D24"/>
  <c r="C24"/>
  <c r="B24"/>
  <c r="H24" s="1"/>
  <c r="E23"/>
  <c r="D23"/>
  <c r="C23"/>
  <c r="B23"/>
  <c r="H23" s="1"/>
  <c r="J23" s="1"/>
  <c r="E22"/>
  <c r="D22"/>
  <c r="C22"/>
  <c r="B22"/>
  <c r="H22" s="1"/>
  <c r="L22" s="1"/>
  <c r="E21"/>
  <c r="D21"/>
  <c r="C21"/>
  <c r="B21"/>
  <c r="H21" s="1"/>
  <c r="E20"/>
  <c r="D20"/>
  <c r="C20"/>
  <c r="B20"/>
  <c r="H20" s="1"/>
  <c r="I20" s="1"/>
  <c r="E19"/>
  <c r="D19"/>
  <c r="C19"/>
  <c r="B19"/>
  <c r="H19" s="1"/>
  <c r="I19" s="1"/>
  <c r="E18"/>
  <c r="D18"/>
  <c r="C18"/>
  <c r="B18"/>
  <c r="H18" s="1"/>
  <c r="E17"/>
  <c r="D17"/>
  <c r="C17"/>
  <c r="B17"/>
  <c r="H17" s="1"/>
  <c r="L17" s="1"/>
  <c r="E16"/>
  <c r="D16"/>
  <c r="C16"/>
  <c r="B16"/>
  <c r="H16" s="1"/>
  <c r="K16" s="1"/>
  <c r="E15"/>
  <c r="D15"/>
  <c r="C15"/>
  <c r="B15"/>
  <c r="H15" s="1"/>
  <c r="E14"/>
  <c r="D14"/>
  <c r="C14"/>
  <c r="B14"/>
  <c r="H14" s="1"/>
  <c r="L14" s="1"/>
  <c r="E13"/>
  <c r="D13"/>
  <c r="C13"/>
  <c r="B13"/>
  <c r="H13" s="1"/>
  <c r="E12"/>
  <c r="D12"/>
  <c r="C12"/>
  <c r="B12"/>
  <c r="H12" s="1"/>
  <c r="E11"/>
  <c r="D11"/>
  <c r="C11"/>
  <c r="B11"/>
  <c r="H11" s="1"/>
  <c r="E10"/>
  <c r="D10"/>
  <c r="C10"/>
  <c r="B10"/>
  <c r="H10" s="1"/>
  <c r="E9"/>
  <c r="D9"/>
  <c r="C9"/>
  <c r="B9"/>
  <c r="H9" s="1"/>
  <c r="L9" s="1"/>
  <c r="E8"/>
  <c r="D8"/>
  <c r="C8"/>
  <c r="B8"/>
  <c r="H8" s="1"/>
  <c r="E7"/>
  <c r="D7"/>
  <c r="C7"/>
  <c r="B7"/>
  <c r="H7" s="1"/>
  <c r="E6"/>
  <c r="D6"/>
  <c r="C6"/>
  <c r="B6"/>
  <c r="H6" s="1"/>
  <c r="L6" s="1"/>
  <c r="E5"/>
  <c r="D5"/>
  <c r="C5"/>
  <c r="B5"/>
  <c r="H5" s="1"/>
  <c r="K5" s="1"/>
  <c r="C3"/>
  <c r="C2"/>
  <c r="B70" i="16"/>
  <c r="H70" s="1"/>
  <c r="I70" s="1"/>
  <c r="C70"/>
  <c r="D70"/>
  <c r="E70"/>
  <c r="B71"/>
  <c r="H71" s="1"/>
  <c r="L71" s="1"/>
  <c r="C71"/>
  <c r="D71"/>
  <c r="E71"/>
  <c r="B72"/>
  <c r="H72" s="1"/>
  <c r="C72"/>
  <c r="D72"/>
  <c r="E72"/>
  <c r="B73"/>
  <c r="H73" s="1"/>
  <c r="I73" s="1"/>
  <c r="C73"/>
  <c r="D73"/>
  <c r="E73"/>
  <c r="B74"/>
  <c r="H74" s="1"/>
  <c r="I74" s="1"/>
  <c r="C74"/>
  <c r="D74"/>
  <c r="E74"/>
  <c r="B75"/>
  <c r="H75" s="1"/>
  <c r="L75" s="1"/>
  <c r="C75"/>
  <c r="D75"/>
  <c r="E75"/>
  <c r="B76"/>
  <c r="H76" s="1"/>
  <c r="J76" s="1"/>
  <c r="C76"/>
  <c r="D76"/>
  <c r="E76"/>
  <c r="B77"/>
  <c r="H77" s="1"/>
  <c r="C77"/>
  <c r="D77"/>
  <c r="E77"/>
  <c r="B78"/>
  <c r="H78" s="1"/>
  <c r="C78"/>
  <c r="D78"/>
  <c r="E78"/>
  <c r="B79"/>
  <c r="H79" s="1"/>
  <c r="J79" s="1"/>
  <c r="C79"/>
  <c r="D79"/>
  <c r="E79"/>
  <c r="B80"/>
  <c r="H80" s="1"/>
  <c r="I80" s="1"/>
  <c r="C80"/>
  <c r="D80"/>
  <c r="E80"/>
  <c r="B81"/>
  <c r="H81" s="1"/>
  <c r="L81" s="1"/>
  <c r="C81"/>
  <c r="D81"/>
  <c r="E81"/>
  <c r="B82"/>
  <c r="H82" s="1"/>
  <c r="C82"/>
  <c r="D82"/>
  <c r="E82"/>
  <c r="B83"/>
  <c r="H83" s="1"/>
  <c r="L83" s="1"/>
  <c r="C83"/>
  <c r="D83"/>
  <c r="E83"/>
  <c r="B84"/>
  <c r="H84" s="1"/>
  <c r="J84" s="1"/>
  <c r="C84"/>
  <c r="D84"/>
  <c r="E84"/>
  <c r="B85"/>
  <c r="H85" s="1"/>
  <c r="L85" s="1"/>
  <c r="C85"/>
  <c r="D85"/>
  <c r="E85"/>
  <c r="B86"/>
  <c r="H86" s="1"/>
  <c r="C86"/>
  <c r="D86"/>
  <c r="E86"/>
  <c r="B87"/>
  <c r="H87" s="1"/>
  <c r="I87" s="1"/>
  <c r="C87"/>
  <c r="D87"/>
  <c r="E87"/>
  <c r="B88"/>
  <c r="H88" s="1"/>
  <c r="C88"/>
  <c r="D88"/>
  <c r="E88"/>
  <c r="B89"/>
  <c r="H89" s="1"/>
  <c r="C89"/>
  <c r="D89"/>
  <c r="E89"/>
  <c r="B90"/>
  <c r="H90" s="1"/>
  <c r="K90" s="1"/>
  <c r="C90"/>
  <c r="D90"/>
  <c r="E90"/>
  <c r="B91"/>
  <c r="H91" s="1"/>
  <c r="L91" s="1"/>
  <c r="C91"/>
  <c r="D91"/>
  <c r="E91"/>
  <c r="B92"/>
  <c r="H92" s="1"/>
  <c r="J92" s="1"/>
  <c r="C92"/>
  <c r="D92"/>
  <c r="E92"/>
  <c r="B93"/>
  <c r="H93" s="1"/>
  <c r="C93"/>
  <c r="D93"/>
  <c r="E93"/>
  <c r="B94"/>
  <c r="H94" s="1"/>
  <c r="K94" s="1"/>
  <c r="C94"/>
  <c r="D94"/>
  <c r="E94"/>
  <c r="B95"/>
  <c r="H95" s="1"/>
  <c r="C95"/>
  <c r="D95"/>
  <c r="E95"/>
  <c r="B96"/>
  <c r="H96" s="1"/>
  <c r="C96"/>
  <c r="D96"/>
  <c r="E96"/>
  <c r="B97"/>
  <c r="H97" s="1"/>
  <c r="C97"/>
  <c r="D97"/>
  <c r="E97"/>
  <c r="B98"/>
  <c r="H98" s="1"/>
  <c r="I98" s="1"/>
  <c r="C98"/>
  <c r="D98"/>
  <c r="E98"/>
  <c r="B99"/>
  <c r="H99" s="1"/>
  <c r="L99" s="1"/>
  <c r="C99"/>
  <c r="D99"/>
  <c r="E99"/>
  <c r="B100"/>
  <c r="H100" s="1"/>
  <c r="C100"/>
  <c r="D100"/>
  <c r="E100"/>
  <c r="B101"/>
  <c r="H101" s="1"/>
  <c r="L101" s="1"/>
  <c r="C101"/>
  <c r="D101"/>
  <c r="E101"/>
  <c r="B70" i="15"/>
  <c r="H70" s="1"/>
  <c r="L70" s="1"/>
  <c r="C70"/>
  <c r="D70"/>
  <c r="E70"/>
  <c r="B71"/>
  <c r="H71" s="1"/>
  <c r="J71" s="1"/>
  <c r="C71"/>
  <c r="D71"/>
  <c r="E71"/>
  <c r="B72"/>
  <c r="H72" s="1"/>
  <c r="C72"/>
  <c r="D72"/>
  <c r="E72"/>
  <c r="B73"/>
  <c r="H73" s="1"/>
  <c r="L73" s="1"/>
  <c r="C73"/>
  <c r="D73"/>
  <c r="E73"/>
  <c r="B74"/>
  <c r="H74" s="1"/>
  <c r="C74"/>
  <c r="D74"/>
  <c r="E74"/>
  <c r="B75"/>
  <c r="H75" s="1"/>
  <c r="L75" s="1"/>
  <c r="C75"/>
  <c r="D75"/>
  <c r="E75"/>
  <c r="B76"/>
  <c r="H76" s="1"/>
  <c r="I76" s="1"/>
  <c r="C76"/>
  <c r="D76"/>
  <c r="E76"/>
  <c r="B77"/>
  <c r="H77" s="1"/>
  <c r="C77"/>
  <c r="D77"/>
  <c r="E77"/>
  <c r="B78"/>
  <c r="H78" s="1"/>
  <c r="L78" s="1"/>
  <c r="C78"/>
  <c r="D78"/>
  <c r="E78"/>
  <c r="B79"/>
  <c r="H79" s="1"/>
  <c r="J79" s="1"/>
  <c r="C79"/>
  <c r="D79"/>
  <c r="E79"/>
  <c r="B80"/>
  <c r="H80" s="1"/>
  <c r="C80"/>
  <c r="D80"/>
  <c r="E80"/>
  <c r="B81"/>
  <c r="H81" s="1"/>
  <c r="L81" s="1"/>
  <c r="C81"/>
  <c r="D81"/>
  <c r="E81"/>
  <c r="B82"/>
  <c r="H82" s="1"/>
  <c r="C82"/>
  <c r="D82"/>
  <c r="E82"/>
  <c r="B83"/>
  <c r="H83" s="1"/>
  <c r="L83" s="1"/>
  <c r="C83"/>
  <c r="D83"/>
  <c r="E83"/>
  <c r="B84"/>
  <c r="H84" s="1"/>
  <c r="C84"/>
  <c r="D84"/>
  <c r="E84"/>
  <c r="B85"/>
  <c r="H85" s="1"/>
  <c r="C85"/>
  <c r="D85"/>
  <c r="E85"/>
  <c r="B86"/>
  <c r="H86" s="1"/>
  <c r="L86" s="1"/>
  <c r="C86"/>
  <c r="D86"/>
  <c r="E86"/>
  <c r="B87"/>
  <c r="H87" s="1"/>
  <c r="C87"/>
  <c r="D87"/>
  <c r="E87"/>
  <c r="B88"/>
  <c r="H88" s="1"/>
  <c r="C88"/>
  <c r="D88"/>
  <c r="E88"/>
  <c r="B89"/>
  <c r="H89" s="1"/>
  <c r="C89"/>
  <c r="D89"/>
  <c r="E89"/>
  <c r="B90"/>
  <c r="H90" s="1"/>
  <c r="C90"/>
  <c r="D90"/>
  <c r="E90"/>
  <c r="B91"/>
  <c r="H91" s="1"/>
  <c r="L91" s="1"/>
  <c r="C91"/>
  <c r="D91"/>
  <c r="E91"/>
  <c r="B92"/>
  <c r="H92" s="1"/>
  <c r="C92"/>
  <c r="D92"/>
  <c r="E92"/>
  <c r="B93"/>
  <c r="H93" s="1"/>
  <c r="L93" s="1"/>
  <c r="C93"/>
  <c r="D93"/>
  <c r="E93"/>
  <c r="B94"/>
  <c r="H94" s="1"/>
  <c r="L94" s="1"/>
  <c r="C94"/>
  <c r="D94"/>
  <c r="E94"/>
  <c r="B95"/>
  <c r="H95" s="1"/>
  <c r="C95"/>
  <c r="D95"/>
  <c r="E95"/>
  <c r="B96"/>
  <c r="H96" s="1"/>
  <c r="C96"/>
  <c r="D96"/>
  <c r="E96"/>
  <c r="B97"/>
  <c r="H97" s="1"/>
  <c r="C97"/>
  <c r="D97"/>
  <c r="E97"/>
  <c r="B98"/>
  <c r="H98" s="1"/>
  <c r="K98" s="1"/>
  <c r="C98"/>
  <c r="D98"/>
  <c r="E98"/>
  <c r="B99"/>
  <c r="H99" s="1"/>
  <c r="L99" s="1"/>
  <c r="C99"/>
  <c r="D99"/>
  <c r="E99"/>
  <c r="B100"/>
  <c r="H100" s="1"/>
  <c r="C100"/>
  <c r="D100"/>
  <c r="E100"/>
  <c r="B101"/>
  <c r="H101" s="1"/>
  <c r="L101" s="1"/>
  <c r="C101"/>
  <c r="D101"/>
  <c r="E101"/>
  <c r="B102"/>
  <c r="H102" s="1"/>
  <c r="L102" s="1"/>
  <c r="C102"/>
  <c r="D102"/>
  <c r="E102"/>
  <c r="B103"/>
  <c r="H103" s="1"/>
  <c r="C103"/>
  <c r="D103"/>
  <c r="E103"/>
  <c r="B104"/>
  <c r="H104" s="1"/>
  <c r="C104"/>
  <c r="D104"/>
  <c r="E104"/>
  <c r="B70" i="14"/>
  <c r="H70" s="1"/>
  <c r="J70" s="1"/>
  <c r="C70"/>
  <c r="D70"/>
  <c r="E70"/>
  <c r="B71"/>
  <c r="H71" s="1"/>
  <c r="C71"/>
  <c r="D71"/>
  <c r="E71"/>
  <c r="B72"/>
  <c r="H72" s="1"/>
  <c r="C72"/>
  <c r="D72"/>
  <c r="E72"/>
  <c r="B73"/>
  <c r="H73" s="1"/>
  <c r="C73"/>
  <c r="D73"/>
  <c r="E73"/>
  <c r="B74"/>
  <c r="C74"/>
  <c r="D74"/>
  <c r="E74"/>
  <c r="H74"/>
  <c r="J74" s="1"/>
  <c r="B75"/>
  <c r="H75" s="1"/>
  <c r="C75"/>
  <c r="D75"/>
  <c r="E75"/>
  <c r="B76"/>
  <c r="H76" s="1"/>
  <c r="C76"/>
  <c r="D76"/>
  <c r="E76"/>
  <c r="B77"/>
  <c r="H77" s="1"/>
  <c r="C77"/>
  <c r="D77"/>
  <c r="E77"/>
  <c r="B78"/>
  <c r="H78" s="1"/>
  <c r="J78" s="1"/>
  <c r="C78"/>
  <c r="D78"/>
  <c r="E78"/>
  <c r="B79"/>
  <c r="H79" s="1"/>
  <c r="C79"/>
  <c r="D79"/>
  <c r="E79"/>
  <c r="B80"/>
  <c r="H80" s="1"/>
  <c r="C80"/>
  <c r="D80"/>
  <c r="E80"/>
  <c r="B81"/>
  <c r="H81" s="1"/>
  <c r="C81"/>
  <c r="D81"/>
  <c r="E81"/>
  <c r="B82"/>
  <c r="C82"/>
  <c r="D82"/>
  <c r="E82"/>
  <c r="H82"/>
  <c r="J82" s="1"/>
  <c r="B83"/>
  <c r="H83" s="1"/>
  <c r="C83"/>
  <c r="D83"/>
  <c r="E83"/>
  <c r="B84"/>
  <c r="H84" s="1"/>
  <c r="C84"/>
  <c r="D84"/>
  <c r="E84"/>
  <c r="B85"/>
  <c r="H85" s="1"/>
  <c r="C85"/>
  <c r="D85"/>
  <c r="E85"/>
  <c r="B86"/>
  <c r="H86" s="1"/>
  <c r="J86" s="1"/>
  <c r="C86"/>
  <c r="D86"/>
  <c r="E86"/>
  <c r="B87"/>
  <c r="H87" s="1"/>
  <c r="C87"/>
  <c r="D87"/>
  <c r="E87"/>
  <c r="B88"/>
  <c r="H88" s="1"/>
  <c r="C88"/>
  <c r="D88"/>
  <c r="E88"/>
  <c r="B89"/>
  <c r="H89" s="1"/>
  <c r="C89"/>
  <c r="D89"/>
  <c r="E89"/>
  <c r="B90"/>
  <c r="C90"/>
  <c r="D90"/>
  <c r="E90"/>
  <c r="H90"/>
  <c r="J90" s="1"/>
  <c r="B91"/>
  <c r="H91" s="1"/>
  <c r="C91"/>
  <c r="D91"/>
  <c r="E91"/>
  <c r="B92"/>
  <c r="H92" s="1"/>
  <c r="C92"/>
  <c r="D92"/>
  <c r="E92"/>
  <c r="B93"/>
  <c r="H93" s="1"/>
  <c r="C93"/>
  <c r="D93"/>
  <c r="E93"/>
  <c r="B94"/>
  <c r="H94" s="1"/>
  <c r="J94" s="1"/>
  <c r="C94"/>
  <c r="D94"/>
  <c r="E94"/>
  <c r="B95"/>
  <c r="H95" s="1"/>
  <c r="C95"/>
  <c r="D95"/>
  <c r="E95"/>
  <c r="B96"/>
  <c r="H96" s="1"/>
  <c r="C96"/>
  <c r="D96"/>
  <c r="E96"/>
  <c r="B97"/>
  <c r="H97" s="1"/>
  <c r="C97"/>
  <c r="D97"/>
  <c r="E97"/>
  <c r="B98"/>
  <c r="H98" s="1"/>
  <c r="J98" s="1"/>
  <c r="C98"/>
  <c r="D98"/>
  <c r="E98"/>
  <c r="B99"/>
  <c r="H99" s="1"/>
  <c r="C99"/>
  <c r="D99"/>
  <c r="E99"/>
  <c r="B100"/>
  <c r="H100" s="1"/>
  <c r="C100"/>
  <c r="D100"/>
  <c r="E100"/>
  <c r="B101"/>
  <c r="H101" s="1"/>
  <c r="C101"/>
  <c r="D101"/>
  <c r="E101"/>
  <c r="B102"/>
  <c r="H102" s="1"/>
  <c r="J102" s="1"/>
  <c r="C102"/>
  <c r="D102"/>
  <c r="E102"/>
  <c r="B103"/>
  <c r="H103" s="1"/>
  <c r="C103"/>
  <c r="D103"/>
  <c r="E103"/>
  <c r="B104"/>
  <c r="H104" s="1"/>
  <c r="C104"/>
  <c r="D104"/>
  <c r="E104"/>
  <c r="B70" i="13"/>
  <c r="H70" s="1"/>
  <c r="K70" s="1"/>
  <c r="C70"/>
  <c r="D70"/>
  <c r="E70"/>
  <c r="B71"/>
  <c r="H71" s="1"/>
  <c r="C71"/>
  <c r="D71"/>
  <c r="E71"/>
  <c r="B72"/>
  <c r="H72" s="1"/>
  <c r="C72"/>
  <c r="D72"/>
  <c r="E72"/>
  <c r="B73"/>
  <c r="H73" s="1"/>
  <c r="C73"/>
  <c r="D73"/>
  <c r="E73"/>
  <c r="B74"/>
  <c r="H74" s="1"/>
  <c r="C74"/>
  <c r="D74"/>
  <c r="E74"/>
  <c r="B75"/>
  <c r="H75" s="1"/>
  <c r="C75"/>
  <c r="D75"/>
  <c r="E75"/>
  <c r="B76"/>
  <c r="H76" s="1"/>
  <c r="K76" s="1"/>
  <c r="C76"/>
  <c r="D76"/>
  <c r="E76"/>
  <c r="B77"/>
  <c r="H77" s="1"/>
  <c r="L77" s="1"/>
  <c r="C77"/>
  <c r="D77"/>
  <c r="E77"/>
  <c r="B78"/>
  <c r="H78" s="1"/>
  <c r="C78"/>
  <c r="D78"/>
  <c r="E78"/>
  <c r="B79"/>
  <c r="H79" s="1"/>
  <c r="C79"/>
  <c r="D79"/>
  <c r="E79"/>
  <c r="B80"/>
  <c r="H80" s="1"/>
  <c r="C80"/>
  <c r="D80"/>
  <c r="E80"/>
  <c r="B81"/>
  <c r="H81" s="1"/>
  <c r="C81"/>
  <c r="D81"/>
  <c r="E81"/>
  <c r="B82"/>
  <c r="H82" s="1"/>
  <c r="C82"/>
  <c r="D82"/>
  <c r="E82"/>
  <c r="B83"/>
  <c r="H83" s="1"/>
  <c r="C83"/>
  <c r="D83"/>
  <c r="E83"/>
  <c r="B84"/>
  <c r="H84" s="1"/>
  <c r="C84"/>
  <c r="D84"/>
  <c r="E84"/>
  <c r="B85"/>
  <c r="H85" s="1"/>
  <c r="L85" s="1"/>
  <c r="C85"/>
  <c r="D85"/>
  <c r="E85"/>
  <c r="B86"/>
  <c r="H86" s="1"/>
  <c r="C86"/>
  <c r="D86"/>
  <c r="E86"/>
  <c r="B87"/>
  <c r="H87" s="1"/>
  <c r="C87"/>
  <c r="D87"/>
  <c r="E87"/>
  <c r="B88"/>
  <c r="H88" s="1"/>
  <c r="C88"/>
  <c r="D88"/>
  <c r="E88"/>
  <c r="B89"/>
  <c r="H89" s="1"/>
  <c r="K89" s="1"/>
  <c r="C89"/>
  <c r="D89"/>
  <c r="E89"/>
  <c r="B90"/>
  <c r="H90" s="1"/>
  <c r="C90"/>
  <c r="D90"/>
  <c r="E90"/>
  <c r="B91"/>
  <c r="H91" s="1"/>
  <c r="L91" s="1"/>
  <c r="C91"/>
  <c r="D91"/>
  <c r="E91"/>
  <c r="B92"/>
  <c r="H92" s="1"/>
  <c r="C92"/>
  <c r="D92"/>
  <c r="E92"/>
  <c r="B93"/>
  <c r="H93" s="1"/>
  <c r="L93" s="1"/>
  <c r="C93"/>
  <c r="D93"/>
  <c r="E93"/>
  <c r="B94"/>
  <c r="H94" s="1"/>
  <c r="K94" s="1"/>
  <c r="C94"/>
  <c r="D94"/>
  <c r="E94"/>
  <c r="B95"/>
  <c r="H95" s="1"/>
  <c r="C95"/>
  <c r="D95"/>
  <c r="E95"/>
  <c r="B96"/>
  <c r="H96" s="1"/>
  <c r="C96"/>
  <c r="D96"/>
  <c r="E96"/>
  <c r="B97"/>
  <c r="H97" s="1"/>
  <c r="C97"/>
  <c r="D97"/>
  <c r="E97"/>
  <c r="B98"/>
  <c r="H98" s="1"/>
  <c r="C98"/>
  <c r="D98"/>
  <c r="E98"/>
  <c r="B99"/>
  <c r="H99" s="1"/>
  <c r="C99"/>
  <c r="D99"/>
  <c r="E99"/>
  <c r="B100"/>
  <c r="H100" s="1"/>
  <c r="K100" s="1"/>
  <c r="C100"/>
  <c r="D100"/>
  <c r="E100"/>
  <c r="B101"/>
  <c r="H101" s="1"/>
  <c r="L101" s="1"/>
  <c r="C101"/>
  <c r="D101"/>
  <c r="E101"/>
  <c r="B102"/>
  <c r="H102" s="1"/>
  <c r="C102"/>
  <c r="D102"/>
  <c r="E102"/>
  <c r="B103"/>
  <c r="H103" s="1"/>
  <c r="I103" s="1"/>
  <c r="C103"/>
  <c r="D103"/>
  <c r="E103"/>
  <c r="B104"/>
  <c r="H104" s="1"/>
  <c r="C104"/>
  <c r="D104"/>
  <c r="E104"/>
  <c r="G8" i="1"/>
  <c r="F3" i="21" s="1"/>
  <c r="G9" i="1"/>
  <c r="F6" i="17" s="1"/>
  <c r="G10" i="1"/>
  <c r="F7" i="18" s="1"/>
  <c r="G11" i="1"/>
  <c r="F8" i="17" s="1"/>
  <c r="G12" i="1"/>
  <c r="F9" i="17" s="1"/>
  <c r="G13" i="1"/>
  <c r="F8" i="21" s="1"/>
  <c r="G14" i="1"/>
  <c r="F9" i="21" s="1"/>
  <c r="G15" i="1"/>
  <c r="F12" i="19" s="1"/>
  <c r="G16" i="1"/>
  <c r="F11" i="21" s="1"/>
  <c r="G17" i="1"/>
  <c r="F14" i="17" s="1"/>
  <c r="G18" i="1"/>
  <c r="F15" i="17" s="1"/>
  <c r="G19" i="1"/>
  <c r="F16" i="17" s="1"/>
  <c r="G20" i="1"/>
  <c r="F17" i="17" s="1"/>
  <c r="G21" i="1"/>
  <c r="F16" i="21" s="1"/>
  <c r="G22" i="1"/>
  <c r="F17" i="21" s="1"/>
  <c r="G23" i="1"/>
  <c r="F20" i="17" s="1"/>
  <c r="G24" i="1"/>
  <c r="F19" i="21" s="1"/>
  <c r="G25" i="1"/>
  <c r="F20" i="21" s="1"/>
  <c r="G26" i="1"/>
  <c r="F23" i="18" s="1"/>
  <c r="G27" i="1"/>
  <c r="F24" i="18" s="1"/>
  <c r="B94" i="12"/>
  <c r="H94" s="1"/>
  <c r="C94"/>
  <c r="D94"/>
  <c r="E94"/>
  <c r="B95"/>
  <c r="H95" s="1"/>
  <c r="C95"/>
  <c r="D95"/>
  <c r="E95"/>
  <c r="B96"/>
  <c r="H96" s="1"/>
  <c r="C96"/>
  <c r="D96"/>
  <c r="E96"/>
  <c r="B97"/>
  <c r="H97" s="1"/>
  <c r="I97" s="1"/>
  <c r="C97"/>
  <c r="D97"/>
  <c r="E97"/>
  <c r="B98"/>
  <c r="H98" s="1"/>
  <c r="L98" s="1"/>
  <c r="C98"/>
  <c r="D98"/>
  <c r="E98"/>
  <c r="B99"/>
  <c r="H99" s="1"/>
  <c r="C99"/>
  <c r="D99"/>
  <c r="E99"/>
  <c r="B100"/>
  <c r="H100" s="1"/>
  <c r="C100"/>
  <c r="D100"/>
  <c r="E100"/>
  <c r="B86"/>
  <c r="H86" s="1"/>
  <c r="K86" s="1"/>
  <c r="C86"/>
  <c r="D86"/>
  <c r="E86"/>
  <c r="B87"/>
  <c r="H87" s="1"/>
  <c r="J87" s="1"/>
  <c r="C87"/>
  <c r="D87"/>
  <c r="E87"/>
  <c r="B88"/>
  <c r="H88" s="1"/>
  <c r="I88" s="1"/>
  <c r="C88"/>
  <c r="D88"/>
  <c r="E88"/>
  <c r="B89"/>
  <c r="H89" s="1"/>
  <c r="C89"/>
  <c r="D89"/>
  <c r="E89"/>
  <c r="B90"/>
  <c r="H90" s="1"/>
  <c r="L90" s="1"/>
  <c r="C90"/>
  <c r="D90"/>
  <c r="E90"/>
  <c r="B91"/>
  <c r="H91" s="1"/>
  <c r="C91"/>
  <c r="D91"/>
  <c r="E91"/>
  <c r="B92"/>
  <c r="H92" s="1"/>
  <c r="L92" s="1"/>
  <c r="C92"/>
  <c r="D92"/>
  <c r="E92"/>
  <c r="B93"/>
  <c r="H93" s="1"/>
  <c r="C93"/>
  <c r="D93"/>
  <c r="E93"/>
  <c r="B70"/>
  <c r="H70" s="1"/>
  <c r="C70"/>
  <c r="D70"/>
  <c r="E70"/>
  <c r="B71"/>
  <c r="H71" s="1"/>
  <c r="C71"/>
  <c r="D71"/>
  <c r="E71"/>
  <c r="B72"/>
  <c r="H72" s="1"/>
  <c r="C72"/>
  <c r="D72"/>
  <c r="E72"/>
  <c r="B73"/>
  <c r="H73" s="1"/>
  <c r="C73"/>
  <c r="D73"/>
  <c r="E73"/>
  <c r="B74"/>
  <c r="H74" s="1"/>
  <c r="L74" s="1"/>
  <c r="C74"/>
  <c r="D74"/>
  <c r="E74"/>
  <c r="B75"/>
  <c r="H75" s="1"/>
  <c r="C75"/>
  <c r="D75"/>
  <c r="E75"/>
  <c r="B76"/>
  <c r="H76" s="1"/>
  <c r="C76"/>
  <c r="D76"/>
  <c r="E76"/>
  <c r="B77"/>
  <c r="H77" s="1"/>
  <c r="C77"/>
  <c r="D77"/>
  <c r="E77"/>
  <c r="B78"/>
  <c r="H78" s="1"/>
  <c r="C78"/>
  <c r="D78"/>
  <c r="E78"/>
  <c r="B79"/>
  <c r="H79" s="1"/>
  <c r="L79" s="1"/>
  <c r="C79"/>
  <c r="D79"/>
  <c r="E79"/>
  <c r="B80"/>
  <c r="H80" s="1"/>
  <c r="C80"/>
  <c r="D80"/>
  <c r="E80"/>
  <c r="B81"/>
  <c r="H81" s="1"/>
  <c r="L81" s="1"/>
  <c r="C81"/>
  <c r="D81"/>
  <c r="E81"/>
  <c r="B82"/>
  <c r="H82" s="1"/>
  <c r="L82" s="1"/>
  <c r="C82"/>
  <c r="D82"/>
  <c r="E82"/>
  <c r="B83"/>
  <c r="H83" s="1"/>
  <c r="C83"/>
  <c r="D83"/>
  <c r="E83"/>
  <c r="B84"/>
  <c r="H84" s="1"/>
  <c r="C84"/>
  <c r="D84"/>
  <c r="E84"/>
  <c r="B85"/>
  <c r="H85" s="1"/>
  <c r="C85"/>
  <c r="D85"/>
  <c r="E85"/>
  <c r="BU107" i="1"/>
  <c r="BS107"/>
  <c r="BQ107"/>
  <c r="BO107"/>
  <c r="BL107"/>
  <c r="BJ107"/>
  <c r="BH107"/>
  <c r="BE107"/>
  <c r="BC107"/>
  <c r="BA107"/>
  <c r="AX107"/>
  <c r="AV107"/>
  <c r="AT107"/>
  <c r="AQ107"/>
  <c r="AO107"/>
  <c r="AM107"/>
  <c r="AJ107"/>
  <c r="AH107"/>
  <c r="AF107"/>
  <c r="AC107"/>
  <c r="AA107"/>
  <c r="Y107"/>
  <c r="V107"/>
  <c r="T107"/>
  <c r="R107"/>
  <c r="O107"/>
  <c r="M107"/>
  <c r="K107"/>
  <c r="BU106"/>
  <c r="BS106"/>
  <c r="BQ106"/>
  <c r="BO106"/>
  <c r="BL106"/>
  <c r="BJ106"/>
  <c r="BH106"/>
  <c r="BE106"/>
  <c r="BC106"/>
  <c r="BA106"/>
  <c r="AX106"/>
  <c r="AV106"/>
  <c r="AT106"/>
  <c r="AQ106"/>
  <c r="AO106"/>
  <c r="AM106"/>
  <c r="AJ106"/>
  <c r="AH106"/>
  <c r="AF106"/>
  <c r="AC106"/>
  <c r="AA106"/>
  <c r="Y106"/>
  <c r="V106"/>
  <c r="T106"/>
  <c r="R106"/>
  <c r="O106"/>
  <c r="M106"/>
  <c r="K106"/>
  <c r="BU105"/>
  <c r="BS105"/>
  <c r="BQ105"/>
  <c r="BO105"/>
  <c r="BL105"/>
  <c r="BJ105"/>
  <c r="BH105"/>
  <c r="BE105"/>
  <c r="BC105"/>
  <c r="BA105"/>
  <c r="AX105"/>
  <c r="AV105"/>
  <c r="AT105"/>
  <c r="AQ105"/>
  <c r="AO105"/>
  <c r="AM105"/>
  <c r="AJ105"/>
  <c r="AH105"/>
  <c r="AF105"/>
  <c r="AC105"/>
  <c r="AA105"/>
  <c r="Y105"/>
  <c r="V105"/>
  <c r="T105"/>
  <c r="R105"/>
  <c r="O105"/>
  <c r="M105"/>
  <c r="K105"/>
  <c r="BU104"/>
  <c r="BS104"/>
  <c r="BQ104"/>
  <c r="BO104"/>
  <c r="BL104"/>
  <c r="BJ104"/>
  <c r="BH104"/>
  <c r="BE104"/>
  <c r="BC104"/>
  <c r="BA104"/>
  <c r="AX104"/>
  <c r="AV104"/>
  <c r="AT104"/>
  <c r="AQ104"/>
  <c r="AO104"/>
  <c r="AM104"/>
  <c r="AJ104"/>
  <c r="AH104"/>
  <c r="AF104"/>
  <c r="AC104"/>
  <c r="AA104"/>
  <c r="Y104"/>
  <c r="V104"/>
  <c r="T104"/>
  <c r="R104"/>
  <c r="O104"/>
  <c r="M104"/>
  <c r="K104"/>
  <c r="BU103"/>
  <c r="BS103"/>
  <c r="BQ103"/>
  <c r="BO103"/>
  <c r="BL103"/>
  <c r="BJ103"/>
  <c r="BH103"/>
  <c r="BE103"/>
  <c r="BC103"/>
  <c r="BA103"/>
  <c r="AX103"/>
  <c r="AV103"/>
  <c r="AT103"/>
  <c r="AQ103"/>
  <c r="AO103"/>
  <c r="AM103"/>
  <c r="AJ103"/>
  <c r="AH103"/>
  <c r="AF103"/>
  <c r="AC103"/>
  <c r="AA103"/>
  <c r="Y103"/>
  <c r="V103"/>
  <c r="T103"/>
  <c r="R103"/>
  <c r="O103"/>
  <c r="M103"/>
  <c r="K103"/>
  <c r="BU102"/>
  <c r="BS102"/>
  <c r="BQ102"/>
  <c r="BO102"/>
  <c r="BL102"/>
  <c r="BJ102"/>
  <c r="BH102"/>
  <c r="BE102"/>
  <c r="BC102"/>
  <c r="BA102"/>
  <c r="AX102"/>
  <c r="AV102"/>
  <c r="AT102"/>
  <c r="AQ102"/>
  <c r="AO102"/>
  <c r="AM102"/>
  <c r="AJ102"/>
  <c r="AH102"/>
  <c r="AF102"/>
  <c r="AC102"/>
  <c r="AA102"/>
  <c r="Y102"/>
  <c r="V102"/>
  <c r="T102"/>
  <c r="R102"/>
  <c r="O102"/>
  <c r="M102"/>
  <c r="K102"/>
  <c r="BU101"/>
  <c r="BS101"/>
  <c r="BQ101"/>
  <c r="BO101"/>
  <c r="BL101"/>
  <c r="BJ101"/>
  <c r="BH101"/>
  <c r="BE101"/>
  <c r="BC101"/>
  <c r="BA101"/>
  <c r="AX101"/>
  <c r="AV101"/>
  <c r="AT101"/>
  <c r="AQ101"/>
  <c r="AO101"/>
  <c r="AM101"/>
  <c r="AJ101"/>
  <c r="AH101"/>
  <c r="AF101"/>
  <c r="AC101"/>
  <c r="AA101"/>
  <c r="Y101"/>
  <c r="V101"/>
  <c r="T101"/>
  <c r="R101"/>
  <c r="O101"/>
  <c r="M101"/>
  <c r="K101"/>
  <c r="BU100"/>
  <c r="BS100"/>
  <c r="BQ100"/>
  <c r="BO100"/>
  <c r="BL100"/>
  <c r="BJ100"/>
  <c r="BH100"/>
  <c r="BE100"/>
  <c r="BC100"/>
  <c r="BA100"/>
  <c r="AX100"/>
  <c r="AV100"/>
  <c r="AT100"/>
  <c r="AQ100"/>
  <c r="AO100"/>
  <c r="AM100"/>
  <c r="AJ100"/>
  <c r="AH100"/>
  <c r="AF100"/>
  <c r="AC100"/>
  <c r="AA100"/>
  <c r="Y100"/>
  <c r="V100"/>
  <c r="T100"/>
  <c r="R100"/>
  <c r="O100"/>
  <c r="M100"/>
  <c r="K100"/>
  <c r="BU99"/>
  <c r="BS99"/>
  <c r="BQ99"/>
  <c r="BO99"/>
  <c r="BL99"/>
  <c r="BJ99"/>
  <c r="BH99"/>
  <c r="BE99"/>
  <c r="BC99"/>
  <c r="BA99"/>
  <c r="AX99"/>
  <c r="AV99"/>
  <c r="AT99"/>
  <c r="AQ99"/>
  <c r="AO99"/>
  <c r="AM99"/>
  <c r="AJ99"/>
  <c r="AH99"/>
  <c r="AF99"/>
  <c r="AC99"/>
  <c r="AA99"/>
  <c r="Y99"/>
  <c r="V99"/>
  <c r="T99"/>
  <c r="R99"/>
  <c r="O99"/>
  <c r="M99"/>
  <c r="K99"/>
  <c r="BU98"/>
  <c r="BS98"/>
  <c r="BQ98"/>
  <c r="BO98"/>
  <c r="BL98"/>
  <c r="BJ98"/>
  <c r="BH98"/>
  <c r="BE98"/>
  <c r="BC98"/>
  <c r="BA98"/>
  <c r="AX98"/>
  <c r="AV98"/>
  <c r="AT98"/>
  <c r="AQ98"/>
  <c r="AO98"/>
  <c r="AM98"/>
  <c r="AJ98"/>
  <c r="AH98"/>
  <c r="AF98"/>
  <c r="AC98"/>
  <c r="AA98"/>
  <c r="Y98"/>
  <c r="V98"/>
  <c r="T98"/>
  <c r="R98"/>
  <c r="O98"/>
  <c r="M98"/>
  <c r="K98"/>
  <c r="BU97"/>
  <c r="BS97"/>
  <c r="BQ97"/>
  <c r="BO97"/>
  <c r="BL97"/>
  <c r="BJ97"/>
  <c r="BH97"/>
  <c r="BE97"/>
  <c r="BC97"/>
  <c r="BA97"/>
  <c r="AX97"/>
  <c r="AV97"/>
  <c r="AT97"/>
  <c r="AQ97"/>
  <c r="AO97"/>
  <c r="AM97"/>
  <c r="AJ97"/>
  <c r="AH97"/>
  <c r="AF97"/>
  <c r="AC97"/>
  <c r="AA97"/>
  <c r="Y97"/>
  <c r="V97"/>
  <c r="T97"/>
  <c r="R97"/>
  <c r="O97"/>
  <c r="M97"/>
  <c r="K97"/>
  <c r="BU96"/>
  <c r="BS96"/>
  <c r="BQ96"/>
  <c r="BO96"/>
  <c r="BL96"/>
  <c r="BJ96"/>
  <c r="BH96"/>
  <c r="BE96"/>
  <c r="BC96"/>
  <c r="BA96"/>
  <c r="AX96"/>
  <c r="AV96"/>
  <c r="AT96"/>
  <c r="AQ96"/>
  <c r="AO96"/>
  <c r="AM96"/>
  <c r="AJ96"/>
  <c r="AH96"/>
  <c r="AF96"/>
  <c r="AC96"/>
  <c r="AA96"/>
  <c r="Y96"/>
  <c r="V96"/>
  <c r="T96"/>
  <c r="R96"/>
  <c r="O96"/>
  <c r="M96"/>
  <c r="K96"/>
  <c r="BU95"/>
  <c r="BS95"/>
  <c r="BQ95"/>
  <c r="BO95"/>
  <c r="BL95"/>
  <c r="BJ95"/>
  <c r="BH95"/>
  <c r="BE95"/>
  <c r="BC95"/>
  <c r="BA95"/>
  <c r="AX95"/>
  <c r="AV95"/>
  <c r="AT95"/>
  <c r="AQ95"/>
  <c r="AO95"/>
  <c r="AM95"/>
  <c r="AJ95"/>
  <c r="AH95"/>
  <c r="AF95"/>
  <c r="AC95"/>
  <c r="AA95"/>
  <c r="Y95"/>
  <c r="V95"/>
  <c r="T95"/>
  <c r="R95"/>
  <c r="O95"/>
  <c r="M95"/>
  <c r="K95"/>
  <c r="BU94"/>
  <c r="BS94"/>
  <c r="BQ94"/>
  <c r="BO94"/>
  <c r="BL94"/>
  <c r="BJ94"/>
  <c r="BH94"/>
  <c r="BE94"/>
  <c r="BC94"/>
  <c r="BA94"/>
  <c r="AX94"/>
  <c r="AV94"/>
  <c r="AT94"/>
  <c r="AQ94"/>
  <c r="AO94"/>
  <c r="AM94"/>
  <c r="AJ94"/>
  <c r="AH94"/>
  <c r="AF94"/>
  <c r="AC94"/>
  <c r="AA94"/>
  <c r="Y94"/>
  <c r="V94"/>
  <c r="T94"/>
  <c r="R94"/>
  <c r="O94"/>
  <c r="M94"/>
  <c r="K94"/>
  <c r="BU93"/>
  <c r="BS93"/>
  <c r="BQ93"/>
  <c r="BO93"/>
  <c r="BL93"/>
  <c r="BJ93"/>
  <c r="BH93"/>
  <c r="BE93"/>
  <c r="BC93"/>
  <c r="BA93"/>
  <c r="AX93"/>
  <c r="AV93"/>
  <c r="AT93"/>
  <c r="AQ93"/>
  <c r="AO93"/>
  <c r="AM93"/>
  <c r="AJ93"/>
  <c r="AH93"/>
  <c r="AF93"/>
  <c r="AC93"/>
  <c r="AA93"/>
  <c r="Y93"/>
  <c r="V93"/>
  <c r="T93"/>
  <c r="R93"/>
  <c r="O93"/>
  <c r="M93"/>
  <c r="K93"/>
  <c r="BU92"/>
  <c r="BS92"/>
  <c r="BQ92"/>
  <c r="BO92"/>
  <c r="BL92"/>
  <c r="BJ92"/>
  <c r="BH92"/>
  <c r="BE92"/>
  <c r="BC92"/>
  <c r="BA92"/>
  <c r="AX92"/>
  <c r="AV92"/>
  <c r="AT92"/>
  <c r="AQ92"/>
  <c r="AO92"/>
  <c r="AM92"/>
  <c r="AJ92"/>
  <c r="AH92"/>
  <c r="AF92"/>
  <c r="AC92"/>
  <c r="AA92"/>
  <c r="Y92"/>
  <c r="V92"/>
  <c r="T92"/>
  <c r="R92"/>
  <c r="O92"/>
  <c r="M92"/>
  <c r="K92"/>
  <c r="BU91"/>
  <c r="BS91"/>
  <c r="BQ91"/>
  <c r="BO91"/>
  <c r="BL91"/>
  <c r="BJ91"/>
  <c r="BH91"/>
  <c r="BE91"/>
  <c r="BC91"/>
  <c r="BA91"/>
  <c r="AX91"/>
  <c r="AV91"/>
  <c r="AT91"/>
  <c r="AQ91"/>
  <c r="AO91"/>
  <c r="AM91"/>
  <c r="AJ91"/>
  <c r="AH91"/>
  <c r="AF91"/>
  <c r="AC91"/>
  <c r="AA91"/>
  <c r="Y91"/>
  <c r="V91"/>
  <c r="T91"/>
  <c r="R91"/>
  <c r="O91"/>
  <c r="M91"/>
  <c r="K91"/>
  <c r="BU90"/>
  <c r="BS90"/>
  <c r="BQ90"/>
  <c r="BO90"/>
  <c r="BL90"/>
  <c r="BJ90"/>
  <c r="BH90"/>
  <c r="BE90"/>
  <c r="BC90"/>
  <c r="BA90"/>
  <c r="AX90"/>
  <c r="AV90"/>
  <c r="AT90"/>
  <c r="AQ90"/>
  <c r="AO90"/>
  <c r="AM90"/>
  <c r="AJ90"/>
  <c r="AH90"/>
  <c r="AF90"/>
  <c r="AC90"/>
  <c r="AA90"/>
  <c r="Y90"/>
  <c r="V90"/>
  <c r="T90"/>
  <c r="R90"/>
  <c r="O90"/>
  <c r="M90"/>
  <c r="K90"/>
  <c r="BU89"/>
  <c r="BS89"/>
  <c r="BQ89"/>
  <c r="BO89"/>
  <c r="BL89"/>
  <c r="BJ89"/>
  <c r="BH89"/>
  <c r="BE89"/>
  <c r="BC89"/>
  <c r="BA89"/>
  <c r="AX89"/>
  <c r="AV89"/>
  <c r="AT89"/>
  <c r="AQ89"/>
  <c r="AO89"/>
  <c r="AM89"/>
  <c r="AJ89"/>
  <c r="AH89"/>
  <c r="AF89"/>
  <c r="AC89"/>
  <c r="AA89"/>
  <c r="Y89"/>
  <c r="V89"/>
  <c r="T89"/>
  <c r="R89"/>
  <c r="O89"/>
  <c r="M89"/>
  <c r="K89"/>
  <c r="BU88"/>
  <c r="BS88"/>
  <c r="BQ88"/>
  <c r="BO88"/>
  <c r="BL88"/>
  <c r="BJ88"/>
  <c r="BH88"/>
  <c r="BE88"/>
  <c r="BC88"/>
  <c r="BA88"/>
  <c r="AX88"/>
  <c r="AV88"/>
  <c r="AT88"/>
  <c r="AQ88"/>
  <c r="AO88"/>
  <c r="AM88"/>
  <c r="AJ88"/>
  <c r="AH88"/>
  <c r="AF88"/>
  <c r="AC88"/>
  <c r="AA88"/>
  <c r="Y88"/>
  <c r="V88"/>
  <c r="T88"/>
  <c r="R88"/>
  <c r="O88"/>
  <c r="M88"/>
  <c r="K88"/>
  <c r="BU87"/>
  <c r="BS87"/>
  <c r="BQ87"/>
  <c r="BO87"/>
  <c r="BL87"/>
  <c r="BJ87"/>
  <c r="BH87"/>
  <c r="BE87"/>
  <c r="BC87"/>
  <c r="BA87"/>
  <c r="AX87"/>
  <c r="AV87"/>
  <c r="AT87"/>
  <c r="AQ87"/>
  <c r="AO87"/>
  <c r="AM87"/>
  <c r="AJ87"/>
  <c r="AH87"/>
  <c r="AF87"/>
  <c r="AC87"/>
  <c r="AA87"/>
  <c r="Y87"/>
  <c r="V87"/>
  <c r="T87"/>
  <c r="R87"/>
  <c r="O87"/>
  <c r="M87"/>
  <c r="K87"/>
  <c r="BU86"/>
  <c r="BS86"/>
  <c r="BQ86"/>
  <c r="BO86"/>
  <c r="BL86"/>
  <c r="BJ86"/>
  <c r="BH86"/>
  <c r="BE86"/>
  <c r="BC86"/>
  <c r="BA86"/>
  <c r="AX86"/>
  <c r="AV86"/>
  <c r="AT86"/>
  <c r="AQ86"/>
  <c r="AO86"/>
  <c r="AM86"/>
  <c r="AJ86"/>
  <c r="AH86"/>
  <c r="AF86"/>
  <c r="AC86"/>
  <c r="AA86"/>
  <c r="Y86"/>
  <c r="V86"/>
  <c r="T86"/>
  <c r="R86"/>
  <c r="O86"/>
  <c r="M86"/>
  <c r="K86"/>
  <c r="BU85"/>
  <c r="BS85"/>
  <c r="BQ85"/>
  <c r="BO85"/>
  <c r="BL85"/>
  <c r="BJ85"/>
  <c r="BH85"/>
  <c r="BE85"/>
  <c r="BC85"/>
  <c r="BA85"/>
  <c r="AX85"/>
  <c r="AV85"/>
  <c r="AT85"/>
  <c r="AQ85"/>
  <c r="AO85"/>
  <c r="AM85"/>
  <c r="AJ85"/>
  <c r="AH85"/>
  <c r="AF85"/>
  <c r="AC85"/>
  <c r="AA85"/>
  <c r="Y85"/>
  <c r="V85"/>
  <c r="T85"/>
  <c r="R85"/>
  <c r="O85"/>
  <c r="M85"/>
  <c r="K85"/>
  <c r="BU84"/>
  <c r="BS84"/>
  <c r="BQ84"/>
  <c r="BO84"/>
  <c r="BL84"/>
  <c r="BJ84"/>
  <c r="BH84"/>
  <c r="BE84"/>
  <c r="BC84"/>
  <c r="BA84"/>
  <c r="AX84"/>
  <c r="AV84"/>
  <c r="AT84"/>
  <c r="AQ84"/>
  <c r="AO84"/>
  <c r="AM84"/>
  <c r="AJ84"/>
  <c r="AH84"/>
  <c r="AF84"/>
  <c r="AC84"/>
  <c r="AA84"/>
  <c r="Y84"/>
  <c r="V84"/>
  <c r="T84"/>
  <c r="R84"/>
  <c r="O84"/>
  <c r="M84"/>
  <c r="K84"/>
  <c r="BU83"/>
  <c r="BS83"/>
  <c r="BQ83"/>
  <c r="BO83"/>
  <c r="BL83"/>
  <c r="BJ83"/>
  <c r="BH83"/>
  <c r="BE83"/>
  <c r="BC83"/>
  <c r="BA83"/>
  <c r="AX83"/>
  <c r="AV83"/>
  <c r="AT83"/>
  <c r="AQ83"/>
  <c r="AO83"/>
  <c r="AM83"/>
  <c r="AJ83"/>
  <c r="AH83"/>
  <c r="AF83"/>
  <c r="AC83"/>
  <c r="AA83"/>
  <c r="Y83"/>
  <c r="V83"/>
  <c r="T83"/>
  <c r="R83"/>
  <c r="O83"/>
  <c r="M83"/>
  <c r="K83"/>
  <c r="BU82"/>
  <c r="BS82"/>
  <c r="BQ82"/>
  <c r="BO82"/>
  <c r="BL82"/>
  <c r="BJ82"/>
  <c r="BH82"/>
  <c r="BE82"/>
  <c r="BC82"/>
  <c r="BA82"/>
  <c r="AX82"/>
  <c r="AV82"/>
  <c r="AT82"/>
  <c r="AQ82"/>
  <c r="AO82"/>
  <c r="AM82"/>
  <c r="AJ82"/>
  <c r="AH82"/>
  <c r="AF82"/>
  <c r="AC82"/>
  <c r="AA82"/>
  <c r="Y82"/>
  <c r="V82"/>
  <c r="T82"/>
  <c r="R82"/>
  <c r="O82"/>
  <c r="M82"/>
  <c r="K82"/>
  <c r="BU81"/>
  <c r="BS81"/>
  <c r="BQ81"/>
  <c r="BO81"/>
  <c r="BL81"/>
  <c r="BJ81"/>
  <c r="BH81"/>
  <c r="BE81"/>
  <c r="BC81"/>
  <c r="BA81"/>
  <c r="AX81"/>
  <c r="AV81"/>
  <c r="AT81"/>
  <c r="AQ81"/>
  <c r="AO81"/>
  <c r="AM81"/>
  <c r="AJ81"/>
  <c r="AH81"/>
  <c r="AF81"/>
  <c r="AC81"/>
  <c r="AA81"/>
  <c r="Y81"/>
  <c r="V81"/>
  <c r="T81"/>
  <c r="R81"/>
  <c r="O81"/>
  <c r="M81"/>
  <c r="K81"/>
  <c r="BU80"/>
  <c r="BS80"/>
  <c r="BQ80"/>
  <c r="BO80"/>
  <c r="BL80"/>
  <c r="BJ80"/>
  <c r="BH80"/>
  <c r="BE80"/>
  <c r="BC80"/>
  <c r="BA80"/>
  <c r="AX80"/>
  <c r="AV80"/>
  <c r="AT80"/>
  <c r="AQ80"/>
  <c r="AO80"/>
  <c r="AM80"/>
  <c r="AJ80"/>
  <c r="AH80"/>
  <c r="AF80"/>
  <c r="AC80"/>
  <c r="AA80"/>
  <c r="Y80"/>
  <c r="V80"/>
  <c r="T80"/>
  <c r="R80"/>
  <c r="O80"/>
  <c r="M80"/>
  <c r="K80"/>
  <c r="BU79"/>
  <c r="BS79"/>
  <c r="BQ79"/>
  <c r="BO79"/>
  <c r="BL79"/>
  <c r="BJ79"/>
  <c r="BH79"/>
  <c r="BE79"/>
  <c r="BC79"/>
  <c r="BA79"/>
  <c r="AX79"/>
  <c r="AV79"/>
  <c r="AT79"/>
  <c r="AQ79"/>
  <c r="AO79"/>
  <c r="AM79"/>
  <c r="AJ79"/>
  <c r="AH79"/>
  <c r="AF79"/>
  <c r="AC79"/>
  <c r="AA79"/>
  <c r="Y79"/>
  <c r="V79"/>
  <c r="T79"/>
  <c r="R79"/>
  <c r="O79"/>
  <c r="M79"/>
  <c r="K79"/>
  <c r="BU78"/>
  <c r="BS78"/>
  <c r="BQ78"/>
  <c r="BO78"/>
  <c r="BL78"/>
  <c r="BJ78"/>
  <c r="BH78"/>
  <c r="BE78"/>
  <c r="BC78"/>
  <c r="BA78"/>
  <c r="AX78"/>
  <c r="AV78"/>
  <c r="AT78"/>
  <c r="AQ78"/>
  <c r="AO78"/>
  <c r="AM78"/>
  <c r="AJ78"/>
  <c r="AH78"/>
  <c r="AF78"/>
  <c r="AC78"/>
  <c r="AA78"/>
  <c r="Y78"/>
  <c r="V78"/>
  <c r="T78"/>
  <c r="R78"/>
  <c r="O78"/>
  <c r="M78"/>
  <c r="K78"/>
  <c r="BU77"/>
  <c r="BS77"/>
  <c r="BQ77"/>
  <c r="BO77"/>
  <c r="BL77"/>
  <c r="BJ77"/>
  <c r="BH77"/>
  <c r="BE77"/>
  <c r="BC77"/>
  <c r="BA77"/>
  <c r="AX77"/>
  <c r="AV77"/>
  <c r="AT77"/>
  <c r="AQ77"/>
  <c r="AO77"/>
  <c r="AM77"/>
  <c r="AJ77"/>
  <c r="AH77"/>
  <c r="AF77"/>
  <c r="AC77"/>
  <c r="AA77"/>
  <c r="Y77"/>
  <c r="V77"/>
  <c r="T77"/>
  <c r="R77"/>
  <c r="O77"/>
  <c r="M77"/>
  <c r="K77"/>
  <c r="BU76"/>
  <c r="BS76"/>
  <c r="BQ76"/>
  <c r="BO76"/>
  <c r="BL76"/>
  <c r="BJ76"/>
  <c r="BH76"/>
  <c r="BE76"/>
  <c r="BC76"/>
  <c r="BA76"/>
  <c r="AX76"/>
  <c r="AV76"/>
  <c r="AT76"/>
  <c r="AQ76"/>
  <c r="AO76"/>
  <c r="AM76"/>
  <c r="AJ76"/>
  <c r="AH76"/>
  <c r="AF76"/>
  <c r="AC76"/>
  <c r="AA76"/>
  <c r="Y76"/>
  <c r="V76"/>
  <c r="T76"/>
  <c r="R76"/>
  <c r="O76"/>
  <c r="M76"/>
  <c r="K76"/>
  <c r="BU75"/>
  <c r="BS75"/>
  <c r="BQ75"/>
  <c r="BO75"/>
  <c r="BL75"/>
  <c r="BJ75"/>
  <c r="BH75"/>
  <c r="BE75"/>
  <c r="BC75"/>
  <c r="BA75"/>
  <c r="AX75"/>
  <c r="AV75"/>
  <c r="AT75"/>
  <c r="AQ75"/>
  <c r="AO75"/>
  <c r="AM75"/>
  <c r="AJ75"/>
  <c r="AH75"/>
  <c r="AF75"/>
  <c r="AC75"/>
  <c r="AA75"/>
  <c r="Y75"/>
  <c r="V75"/>
  <c r="T75"/>
  <c r="R75"/>
  <c r="O75"/>
  <c r="M75"/>
  <c r="K75"/>
  <c r="BU74"/>
  <c r="BS74"/>
  <c r="BQ74"/>
  <c r="BO74"/>
  <c r="BL74"/>
  <c r="BJ74"/>
  <c r="BH74"/>
  <c r="BE74"/>
  <c r="BC74"/>
  <c r="BA74"/>
  <c r="AX74"/>
  <c r="AV74"/>
  <c r="AT74"/>
  <c r="AQ74"/>
  <c r="AO74"/>
  <c r="AM74"/>
  <c r="AJ74"/>
  <c r="AH74"/>
  <c r="AF74"/>
  <c r="AC74"/>
  <c r="AA74"/>
  <c r="Y74"/>
  <c r="V74"/>
  <c r="T74"/>
  <c r="R74"/>
  <c r="O74"/>
  <c r="M74"/>
  <c r="K74"/>
  <c r="BU73"/>
  <c r="BS73"/>
  <c r="BQ73"/>
  <c r="BO73"/>
  <c r="BL73"/>
  <c r="BJ73"/>
  <c r="BH73"/>
  <c r="BE73"/>
  <c r="BC73"/>
  <c r="BA73"/>
  <c r="AX73"/>
  <c r="AV73"/>
  <c r="AT73"/>
  <c r="AQ73"/>
  <c r="AO73"/>
  <c r="AM73"/>
  <c r="AJ73"/>
  <c r="AH73"/>
  <c r="AF73"/>
  <c r="AC73"/>
  <c r="AA73"/>
  <c r="Y73"/>
  <c r="V73"/>
  <c r="T73"/>
  <c r="R73"/>
  <c r="O73"/>
  <c r="M73"/>
  <c r="K73"/>
  <c r="BU72"/>
  <c r="BS72"/>
  <c r="BQ72"/>
  <c r="BO72"/>
  <c r="BL72"/>
  <c r="BJ72"/>
  <c r="BH72"/>
  <c r="BE72"/>
  <c r="BC72"/>
  <c r="BA72"/>
  <c r="AX72"/>
  <c r="AV72"/>
  <c r="AT72"/>
  <c r="AQ72"/>
  <c r="AO72"/>
  <c r="AM72"/>
  <c r="AJ72"/>
  <c r="AH72"/>
  <c r="AF72"/>
  <c r="AC72"/>
  <c r="AA72"/>
  <c r="Y72"/>
  <c r="V72"/>
  <c r="T72"/>
  <c r="R72"/>
  <c r="O72"/>
  <c r="M72"/>
  <c r="K72"/>
  <c r="BU71"/>
  <c r="BS71"/>
  <c r="BQ71"/>
  <c r="BO71"/>
  <c r="BL71"/>
  <c r="BJ71"/>
  <c r="BH71"/>
  <c r="BE71"/>
  <c r="BC71"/>
  <c r="BA71"/>
  <c r="AX71"/>
  <c r="AV71"/>
  <c r="AT71"/>
  <c r="AQ71"/>
  <c r="AO71"/>
  <c r="AM71"/>
  <c r="AJ71"/>
  <c r="AH71"/>
  <c r="AF71"/>
  <c r="AC71"/>
  <c r="AA71"/>
  <c r="Y71"/>
  <c r="V71"/>
  <c r="T71"/>
  <c r="R71"/>
  <c r="O71"/>
  <c r="M71"/>
  <c r="K71"/>
  <c r="BU70"/>
  <c r="BS70"/>
  <c r="BQ70"/>
  <c r="BO70"/>
  <c r="BL70"/>
  <c r="BJ70"/>
  <c r="BH70"/>
  <c r="BE70"/>
  <c r="BC70"/>
  <c r="BA70"/>
  <c r="AX70"/>
  <c r="AV70"/>
  <c r="AT70"/>
  <c r="AQ70"/>
  <c r="AO70"/>
  <c r="AM70"/>
  <c r="AJ70"/>
  <c r="AH70"/>
  <c r="AF70"/>
  <c r="AC70"/>
  <c r="AA70"/>
  <c r="Y70"/>
  <c r="V70"/>
  <c r="T70"/>
  <c r="R70"/>
  <c r="O70"/>
  <c r="M70"/>
  <c r="K70"/>
  <c r="BU69"/>
  <c r="BS69"/>
  <c r="BQ69"/>
  <c r="BO69"/>
  <c r="BL69"/>
  <c r="BJ69"/>
  <c r="BH69"/>
  <c r="BE69"/>
  <c r="BC69"/>
  <c r="BA69"/>
  <c r="AX69"/>
  <c r="AV69"/>
  <c r="AT69"/>
  <c r="AQ69"/>
  <c r="AO69"/>
  <c r="AM69"/>
  <c r="AJ69"/>
  <c r="AH69"/>
  <c r="AF69"/>
  <c r="AC69"/>
  <c r="AA69"/>
  <c r="Y69"/>
  <c r="V69"/>
  <c r="T69"/>
  <c r="R69"/>
  <c r="O69"/>
  <c r="M69"/>
  <c r="K69"/>
  <c r="BU68"/>
  <c r="BS68"/>
  <c r="BQ68"/>
  <c r="BO68"/>
  <c r="BL68"/>
  <c r="BJ68"/>
  <c r="BH68"/>
  <c r="BE68"/>
  <c r="BC68"/>
  <c r="BA68"/>
  <c r="AX68"/>
  <c r="AV68"/>
  <c r="AT68"/>
  <c r="AQ68"/>
  <c r="AO68"/>
  <c r="AM68"/>
  <c r="AJ68"/>
  <c r="AH68"/>
  <c r="AF68"/>
  <c r="AC68"/>
  <c r="AA68"/>
  <c r="Y68"/>
  <c r="V68"/>
  <c r="T68"/>
  <c r="R68"/>
  <c r="O68"/>
  <c r="M68"/>
  <c r="K68"/>
  <c r="BU67"/>
  <c r="BS67"/>
  <c r="BQ67"/>
  <c r="BO67"/>
  <c r="BL67"/>
  <c r="BJ67"/>
  <c r="BH67"/>
  <c r="BE67"/>
  <c r="BC67"/>
  <c r="BA67"/>
  <c r="AX67"/>
  <c r="AV67"/>
  <c r="AT67"/>
  <c r="AQ67"/>
  <c r="AO67"/>
  <c r="AM67"/>
  <c r="AJ67"/>
  <c r="AH67"/>
  <c r="AF67"/>
  <c r="AC67"/>
  <c r="AA67"/>
  <c r="Y67"/>
  <c r="V67"/>
  <c r="T67"/>
  <c r="R67"/>
  <c r="O67"/>
  <c r="M67"/>
  <c r="K67"/>
  <c r="BU66"/>
  <c r="BS66"/>
  <c r="BQ66"/>
  <c r="BO66"/>
  <c r="BL66"/>
  <c r="BJ66"/>
  <c r="BH66"/>
  <c r="BE66"/>
  <c r="BC66"/>
  <c r="BA66"/>
  <c r="AX66"/>
  <c r="AV66"/>
  <c r="AT66"/>
  <c r="AQ66"/>
  <c r="AO66"/>
  <c r="AM66"/>
  <c r="AJ66"/>
  <c r="AH66"/>
  <c r="AF66"/>
  <c r="AC66"/>
  <c r="AA66"/>
  <c r="Y66"/>
  <c r="V66"/>
  <c r="T66"/>
  <c r="R66"/>
  <c r="O66"/>
  <c r="M66"/>
  <c r="K66"/>
  <c r="BU65"/>
  <c r="BS65"/>
  <c r="BQ65"/>
  <c r="BO65"/>
  <c r="BL65"/>
  <c r="BJ65"/>
  <c r="BH65"/>
  <c r="BE65"/>
  <c r="BC65"/>
  <c r="BA65"/>
  <c r="AX65"/>
  <c r="AV65"/>
  <c r="AT65"/>
  <c r="AQ65"/>
  <c r="AO65"/>
  <c r="AM65"/>
  <c r="AJ65"/>
  <c r="AH65"/>
  <c r="AF65"/>
  <c r="AC65"/>
  <c r="AA65"/>
  <c r="Y65"/>
  <c r="V65"/>
  <c r="T65"/>
  <c r="R65"/>
  <c r="O65"/>
  <c r="M65"/>
  <c r="K65"/>
  <c r="BU64"/>
  <c r="BS64"/>
  <c r="BQ64"/>
  <c r="BO64"/>
  <c r="BL64"/>
  <c r="BJ64"/>
  <c r="BH64"/>
  <c r="BE64"/>
  <c r="BC64"/>
  <c r="BA64"/>
  <c r="AX64"/>
  <c r="AV64"/>
  <c r="AT64"/>
  <c r="AQ64"/>
  <c r="AO64"/>
  <c r="AM64"/>
  <c r="AJ64"/>
  <c r="AH64"/>
  <c r="AF64"/>
  <c r="AC64"/>
  <c r="AA64"/>
  <c r="Y64"/>
  <c r="V64"/>
  <c r="T64"/>
  <c r="R64"/>
  <c r="O64"/>
  <c r="M64"/>
  <c r="K64"/>
  <c r="BU63"/>
  <c r="BS63"/>
  <c r="BQ63"/>
  <c r="BO63"/>
  <c r="BL63"/>
  <c r="BJ63"/>
  <c r="BH63"/>
  <c r="BE63"/>
  <c r="BC63"/>
  <c r="BA63"/>
  <c r="AX63"/>
  <c r="AV63"/>
  <c r="AT63"/>
  <c r="AQ63"/>
  <c r="AO63"/>
  <c r="AM63"/>
  <c r="AJ63"/>
  <c r="AH63"/>
  <c r="AF63"/>
  <c r="AC63"/>
  <c r="AA63"/>
  <c r="Y63"/>
  <c r="V63"/>
  <c r="T63"/>
  <c r="R63"/>
  <c r="O63"/>
  <c r="M63"/>
  <c r="K63"/>
  <c r="BU62"/>
  <c r="BS62"/>
  <c r="BQ62"/>
  <c r="BO62"/>
  <c r="BL62"/>
  <c r="BJ62"/>
  <c r="BH62"/>
  <c r="BE62"/>
  <c r="BC62"/>
  <c r="BA62"/>
  <c r="AX62"/>
  <c r="AV62"/>
  <c r="AT62"/>
  <c r="AQ62"/>
  <c r="AO62"/>
  <c r="AM62"/>
  <c r="AJ62"/>
  <c r="AH62"/>
  <c r="AF62"/>
  <c r="AC62"/>
  <c r="AA62"/>
  <c r="Y62"/>
  <c r="V62"/>
  <c r="T62"/>
  <c r="R62"/>
  <c r="O62"/>
  <c r="M62"/>
  <c r="K62"/>
  <c r="BU61"/>
  <c r="BS61"/>
  <c r="BQ61"/>
  <c r="BO61"/>
  <c r="BL61"/>
  <c r="BJ61"/>
  <c r="BH61"/>
  <c r="BE61"/>
  <c r="BC61"/>
  <c r="BA61"/>
  <c r="AX61"/>
  <c r="AV61"/>
  <c r="AT61"/>
  <c r="AQ61"/>
  <c r="AO61"/>
  <c r="AM61"/>
  <c r="AJ61"/>
  <c r="AH61"/>
  <c r="AF61"/>
  <c r="AC61"/>
  <c r="AA61"/>
  <c r="Y61"/>
  <c r="V61"/>
  <c r="T61"/>
  <c r="R61"/>
  <c r="O61"/>
  <c r="M61"/>
  <c r="K61"/>
  <c r="BU60"/>
  <c r="BS60"/>
  <c r="BQ60"/>
  <c r="BO60"/>
  <c r="BL60"/>
  <c r="BJ60"/>
  <c r="BH60"/>
  <c r="BE60"/>
  <c r="BC60"/>
  <c r="BA60"/>
  <c r="AX60"/>
  <c r="AV60"/>
  <c r="AT60"/>
  <c r="AQ60"/>
  <c r="AO60"/>
  <c r="AM60"/>
  <c r="AJ60"/>
  <c r="AH60"/>
  <c r="AF60"/>
  <c r="AC60"/>
  <c r="AA60"/>
  <c r="Y60"/>
  <c r="V60"/>
  <c r="T60"/>
  <c r="R60"/>
  <c r="O60"/>
  <c r="M60"/>
  <c r="K60"/>
  <c r="BU59"/>
  <c r="BS59"/>
  <c r="BQ59"/>
  <c r="BO59"/>
  <c r="BL59"/>
  <c r="BJ59"/>
  <c r="BH59"/>
  <c r="BE59"/>
  <c r="BC59"/>
  <c r="BA59"/>
  <c r="AX59"/>
  <c r="AV59"/>
  <c r="AT59"/>
  <c r="AQ59"/>
  <c r="AO59"/>
  <c r="AM59"/>
  <c r="AJ59"/>
  <c r="AH59"/>
  <c r="AF59"/>
  <c r="AC59"/>
  <c r="AA59"/>
  <c r="Y59"/>
  <c r="V59"/>
  <c r="T59"/>
  <c r="R59"/>
  <c r="O59"/>
  <c r="M59"/>
  <c r="K59"/>
  <c r="BU58"/>
  <c r="BS58"/>
  <c r="BQ58"/>
  <c r="BO58"/>
  <c r="BL58"/>
  <c r="BJ58"/>
  <c r="BH58"/>
  <c r="BE58"/>
  <c r="BC58"/>
  <c r="BA58"/>
  <c r="AX58"/>
  <c r="AV58"/>
  <c r="AT58"/>
  <c r="AQ58"/>
  <c r="AO58"/>
  <c r="AM58"/>
  <c r="AJ58"/>
  <c r="AH58"/>
  <c r="AF58"/>
  <c r="AC58"/>
  <c r="AA58"/>
  <c r="Y58"/>
  <c r="V58"/>
  <c r="T58"/>
  <c r="R58"/>
  <c r="O58"/>
  <c r="M58"/>
  <c r="K58"/>
  <c r="BU57"/>
  <c r="BS57"/>
  <c r="BQ57"/>
  <c r="BO57"/>
  <c r="BL57"/>
  <c r="BJ57"/>
  <c r="BH57"/>
  <c r="BE57"/>
  <c r="BC57"/>
  <c r="BA57"/>
  <c r="AX57"/>
  <c r="AV57"/>
  <c r="AT57"/>
  <c r="AQ57"/>
  <c r="AO57"/>
  <c r="AM57"/>
  <c r="AJ57"/>
  <c r="AH57"/>
  <c r="AF57"/>
  <c r="AC57"/>
  <c r="AA57"/>
  <c r="Y57"/>
  <c r="V57"/>
  <c r="T57"/>
  <c r="R57"/>
  <c r="O57"/>
  <c r="M57"/>
  <c r="K57"/>
  <c r="BU56"/>
  <c r="BS56"/>
  <c r="BQ56"/>
  <c r="BO56"/>
  <c r="BL56"/>
  <c r="BJ56"/>
  <c r="BH56"/>
  <c r="BE56"/>
  <c r="BC56"/>
  <c r="BA56"/>
  <c r="AX56"/>
  <c r="AV56"/>
  <c r="AT56"/>
  <c r="AQ56"/>
  <c r="AO56"/>
  <c r="AM56"/>
  <c r="AJ56"/>
  <c r="AH56"/>
  <c r="AF56"/>
  <c r="AC56"/>
  <c r="AA56"/>
  <c r="Y56"/>
  <c r="V56"/>
  <c r="T56"/>
  <c r="R56"/>
  <c r="O56"/>
  <c r="M56"/>
  <c r="K56"/>
  <c r="BU55"/>
  <c r="BS55"/>
  <c r="BQ55"/>
  <c r="BO55"/>
  <c r="BL55"/>
  <c r="BJ55"/>
  <c r="BH55"/>
  <c r="BE55"/>
  <c r="BC55"/>
  <c r="BA55"/>
  <c r="AX55"/>
  <c r="AV55"/>
  <c r="AT55"/>
  <c r="AQ55"/>
  <c r="AO55"/>
  <c r="AM55"/>
  <c r="AJ55"/>
  <c r="AH55"/>
  <c r="AF55"/>
  <c r="AC55"/>
  <c r="AA55"/>
  <c r="Y55"/>
  <c r="V55"/>
  <c r="T55"/>
  <c r="R55"/>
  <c r="O55"/>
  <c r="M55"/>
  <c r="K55"/>
  <c r="BU54"/>
  <c r="BS54"/>
  <c r="BQ54"/>
  <c r="BO54"/>
  <c r="BL54"/>
  <c r="BJ54"/>
  <c r="BH54"/>
  <c r="BE54"/>
  <c r="BC54"/>
  <c r="BA54"/>
  <c r="AX54"/>
  <c r="AV54"/>
  <c r="AT54"/>
  <c r="AQ54"/>
  <c r="AO54"/>
  <c r="AM54"/>
  <c r="AJ54"/>
  <c r="AH54"/>
  <c r="AF54"/>
  <c r="AC54"/>
  <c r="AA54"/>
  <c r="Y54"/>
  <c r="V54"/>
  <c r="T54"/>
  <c r="R54"/>
  <c r="O54"/>
  <c r="M54"/>
  <c r="K54"/>
  <c r="BU53"/>
  <c r="BS53"/>
  <c r="BQ53"/>
  <c r="BO53"/>
  <c r="BL53"/>
  <c r="BJ53"/>
  <c r="BH53"/>
  <c r="BE53"/>
  <c r="BC53"/>
  <c r="BA53"/>
  <c r="AX53"/>
  <c r="AV53"/>
  <c r="AT53"/>
  <c r="AQ53"/>
  <c r="AO53"/>
  <c r="AM53"/>
  <c r="AJ53"/>
  <c r="AH53"/>
  <c r="AF53"/>
  <c r="AC53"/>
  <c r="AA53"/>
  <c r="Y53"/>
  <c r="V53"/>
  <c r="T53"/>
  <c r="R53"/>
  <c r="O53"/>
  <c r="M53"/>
  <c r="K53"/>
  <c r="BU52"/>
  <c r="BS52"/>
  <c r="BQ52"/>
  <c r="BO52"/>
  <c r="BL52"/>
  <c r="BJ52"/>
  <c r="BH52"/>
  <c r="BE52"/>
  <c r="BC52"/>
  <c r="BA52"/>
  <c r="AX52"/>
  <c r="AV52"/>
  <c r="AT52"/>
  <c r="AQ52"/>
  <c r="AO52"/>
  <c r="AM52"/>
  <c r="AJ52"/>
  <c r="AH52"/>
  <c r="AF52"/>
  <c r="AC52"/>
  <c r="AA52"/>
  <c r="Y52"/>
  <c r="V52"/>
  <c r="T52"/>
  <c r="R52"/>
  <c r="O52"/>
  <c r="M52"/>
  <c r="K52"/>
  <c r="BU51"/>
  <c r="BS51"/>
  <c r="BQ51"/>
  <c r="BO51"/>
  <c r="BL51"/>
  <c r="BJ51"/>
  <c r="BH51"/>
  <c r="BE51"/>
  <c r="BC51"/>
  <c r="BA51"/>
  <c r="AX51"/>
  <c r="AV51"/>
  <c r="AT51"/>
  <c r="AQ51"/>
  <c r="AO51"/>
  <c r="AM51"/>
  <c r="AJ51"/>
  <c r="AH51"/>
  <c r="AF51"/>
  <c r="AC51"/>
  <c r="AA51"/>
  <c r="Y51"/>
  <c r="V51"/>
  <c r="T51"/>
  <c r="R51"/>
  <c r="O51"/>
  <c r="M51"/>
  <c r="K51"/>
  <c r="BU50"/>
  <c r="BS50"/>
  <c r="BQ50"/>
  <c r="BO50"/>
  <c r="BL50"/>
  <c r="BJ50"/>
  <c r="BH50"/>
  <c r="BE50"/>
  <c r="BC50"/>
  <c r="BA50"/>
  <c r="AX50"/>
  <c r="AV50"/>
  <c r="AT50"/>
  <c r="AQ50"/>
  <c r="AO50"/>
  <c r="AM50"/>
  <c r="AJ50"/>
  <c r="AH50"/>
  <c r="AF50"/>
  <c r="AC50"/>
  <c r="AA50"/>
  <c r="Y50"/>
  <c r="V50"/>
  <c r="T50"/>
  <c r="R50"/>
  <c r="O50"/>
  <c r="M50"/>
  <c r="K50"/>
  <c r="BU49"/>
  <c r="BS49"/>
  <c r="BQ49"/>
  <c r="BO49"/>
  <c r="BL49"/>
  <c r="BJ49"/>
  <c r="BH49"/>
  <c r="BE49"/>
  <c r="BC49"/>
  <c r="BA49"/>
  <c r="AX49"/>
  <c r="AV49"/>
  <c r="AT49"/>
  <c r="AQ49"/>
  <c r="AO49"/>
  <c r="AM49"/>
  <c r="AJ49"/>
  <c r="AH49"/>
  <c r="AF49"/>
  <c r="AC49"/>
  <c r="AA49"/>
  <c r="Y49"/>
  <c r="V49"/>
  <c r="T49"/>
  <c r="R49"/>
  <c r="O49"/>
  <c r="M49"/>
  <c r="K49"/>
  <c r="BU48"/>
  <c r="BS48"/>
  <c r="BQ48"/>
  <c r="BO48"/>
  <c r="BL48"/>
  <c r="BJ48"/>
  <c r="BH48"/>
  <c r="BE48"/>
  <c r="BC48"/>
  <c r="BA48"/>
  <c r="AX48"/>
  <c r="AV48"/>
  <c r="AT48"/>
  <c r="AQ48"/>
  <c r="AO48"/>
  <c r="AM48"/>
  <c r="AJ48"/>
  <c r="AH48"/>
  <c r="AF48"/>
  <c r="AC48"/>
  <c r="AA48"/>
  <c r="Y48"/>
  <c r="V48"/>
  <c r="T48"/>
  <c r="R48"/>
  <c r="O48"/>
  <c r="M48"/>
  <c r="K48"/>
  <c r="BU47"/>
  <c r="BS47"/>
  <c r="BQ47"/>
  <c r="BO47"/>
  <c r="BL47"/>
  <c r="BJ47"/>
  <c r="BH47"/>
  <c r="BE47"/>
  <c r="BC47"/>
  <c r="BA47"/>
  <c r="AX47"/>
  <c r="AV47"/>
  <c r="AT47"/>
  <c r="AQ47"/>
  <c r="AO47"/>
  <c r="AM47"/>
  <c r="AJ47"/>
  <c r="AH47"/>
  <c r="AF47"/>
  <c r="AC47"/>
  <c r="AA47"/>
  <c r="Y47"/>
  <c r="V47"/>
  <c r="T47"/>
  <c r="R47"/>
  <c r="O47"/>
  <c r="M47"/>
  <c r="K47"/>
  <c r="BU46"/>
  <c r="BS46"/>
  <c r="BQ46"/>
  <c r="BO46"/>
  <c r="BL46"/>
  <c r="BJ46"/>
  <c r="BH46"/>
  <c r="BE46"/>
  <c r="BC46"/>
  <c r="BA46"/>
  <c r="AX46"/>
  <c r="AV46"/>
  <c r="AT46"/>
  <c r="AQ46"/>
  <c r="AO46"/>
  <c r="AM46"/>
  <c r="AJ46"/>
  <c r="AH46"/>
  <c r="AF46"/>
  <c r="AC46"/>
  <c r="AA46"/>
  <c r="Y46"/>
  <c r="V46"/>
  <c r="T46"/>
  <c r="R46"/>
  <c r="O46"/>
  <c r="M46"/>
  <c r="K46"/>
  <c r="BU45"/>
  <c r="BS45"/>
  <c r="BQ45"/>
  <c r="BO45"/>
  <c r="BL45"/>
  <c r="BJ45"/>
  <c r="BH45"/>
  <c r="BE45"/>
  <c r="BC45"/>
  <c r="BA45"/>
  <c r="AX45"/>
  <c r="AV45"/>
  <c r="AT45"/>
  <c r="AQ45"/>
  <c r="AO45"/>
  <c r="AM45"/>
  <c r="AJ45"/>
  <c r="AH45"/>
  <c r="AF45"/>
  <c r="AC45"/>
  <c r="AA45"/>
  <c r="Y45"/>
  <c r="V45"/>
  <c r="T45"/>
  <c r="R45"/>
  <c r="O45"/>
  <c r="M45"/>
  <c r="K45"/>
  <c r="BS44"/>
  <c r="BQ44"/>
  <c r="BO44"/>
  <c r="BL44"/>
  <c r="BJ44"/>
  <c r="BH44"/>
  <c r="BE44"/>
  <c r="BC44"/>
  <c r="BA44"/>
  <c r="AX44"/>
  <c r="AV44"/>
  <c r="AT44"/>
  <c r="AQ44"/>
  <c r="AO44"/>
  <c r="AM44"/>
  <c r="AJ44"/>
  <c r="AH44"/>
  <c r="AF44"/>
  <c r="AC44"/>
  <c r="AA44"/>
  <c r="Y44"/>
  <c r="V44"/>
  <c r="T44"/>
  <c r="R44"/>
  <c r="O44"/>
  <c r="M44"/>
  <c r="K44"/>
  <c r="BU43"/>
  <c r="BS43"/>
  <c r="BQ43"/>
  <c r="BO43"/>
  <c r="BL43"/>
  <c r="BJ43"/>
  <c r="BH43"/>
  <c r="BE43"/>
  <c r="BC43"/>
  <c r="BA43"/>
  <c r="AX43"/>
  <c r="AV43"/>
  <c r="AT43"/>
  <c r="AQ43"/>
  <c r="AO43"/>
  <c r="AM43"/>
  <c r="AJ43"/>
  <c r="AH43"/>
  <c r="AF43"/>
  <c r="AC43"/>
  <c r="AA43"/>
  <c r="Y43"/>
  <c r="V43"/>
  <c r="T43"/>
  <c r="R43"/>
  <c r="O43"/>
  <c r="M43"/>
  <c r="K43"/>
  <c r="BS42"/>
  <c r="BQ42"/>
  <c r="BO42"/>
  <c r="BL42"/>
  <c r="BJ42"/>
  <c r="BH42"/>
  <c r="BE42"/>
  <c r="BC42"/>
  <c r="BA42"/>
  <c r="AX42"/>
  <c r="AV42"/>
  <c r="AT42"/>
  <c r="AQ42"/>
  <c r="AO42"/>
  <c r="AM42"/>
  <c r="AJ42"/>
  <c r="AH42"/>
  <c r="AF42"/>
  <c r="AC42"/>
  <c r="AA42"/>
  <c r="Y42"/>
  <c r="V42"/>
  <c r="T42"/>
  <c r="R42"/>
  <c r="O42"/>
  <c r="M42"/>
  <c r="K42"/>
  <c r="BU41"/>
  <c r="BS41"/>
  <c r="BQ41"/>
  <c r="BO41"/>
  <c r="BL41"/>
  <c r="BJ41"/>
  <c r="BH41"/>
  <c r="BE41"/>
  <c r="BC41"/>
  <c r="BA41"/>
  <c r="AX41"/>
  <c r="AV41"/>
  <c r="AT41"/>
  <c r="AQ41"/>
  <c r="AO41"/>
  <c r="AM41"/>
  <c r="AJ41"/>
  <c r="AH41"/>
  <c r="AF41"/>
  <c r="AC41"/>
  <c r="AA41"/>
  <c r="Y41"/>
  <c r="V41"/>
  <c r="T41"/>
  <c r="R41"/>
  <c r="O41"/>
  <c r="M41"/>
  <c r="K41"/>
  <c r="BU40"/>
  <c r="BS40"/>
  <c r="BQ40"/>
  <c r="BO40"/>
  <c r="BL40"/>
  <c r="BJ40"/>
  <c r="BH40"/>
  <c r="BE40"/>
  <c r="BC40"/>
  <c r="BA40"/>
  <c r="AX40"/>
  <c r="AV40"/>
  <c r="AT40"/>
  <c r="AQ40"/>
  <c r="AO40"/>
  <c r="AM40"/>
  <c r="AJ40"/>
  <c r="AH40"/>
  <c r="AF40"/>
  <c r="AC40"/>
  <c r="AA40"/>
  <c r="Y40"/>
  <c r="V40"/>
  <c r="T40"/>
  <c r="R40"/>
  <c r="O40"/>
  <c r="M40"/>
  <c r="K40"/>
  <c r="BU39"/>
  <c r="BS39"/>
  <c r="BQ39"/>
  <c r="BO39"/>
  <c r="BL39"/>
  <c r="BJ39"/>
  <c r="BH39"/>
  <c r="BE39"/>
  <c r="BC39"/>
  <c r="BA39"/>
  <c r="AX39"/>
  <c r="AV39"/>
  <c r="AT39"/>
  <c r="AQ39"/>
  <c r="AO39"/>
  <c r="AM39"/>
  <c r="AJ39"/>
  <c r="AH39"/>
  <c r="AF39"/>
  <c r="AC39"/>
  <c r="AA39"/>
  <c r="Y39"/>
  <c r="V39"/>
  <c r="T39"/>
  <c r="R39"/>
  <c r="O39"/>
  <c r="M39"/>
  <c r="K39"/>
  <c r="BU38"/>
  <c r="BS38"/>
  <c r="BQ38"/>
  <c r="BO38"/>
  <c r="BL38"/>
  <c r="BJ38"/>
  <c r="BH38"/>
  <c r="BE38"/>
  <c r="BC38"/>
  <c r="BA38"/>
  <c r="AX38"/>
  <c r="AV38"/>
  <c r="AT38"/>
  <c r="AQ38"/>
  <c r="AO38"/>
  <c r="AM38"/>
  <c r="AJ38"/>
  <c r="AH38"/>
  <c r="AF38"/>
  <c r="AC38"/>
  <c r="AA38"/>
  <c r="Y38"/>
  <c r="V38"/>
  <c r="T38"/>
  <c r="R38"/>
  <c r="O38"/>
  <c r="M38"/>
  <c r="K38"/>
  <c r="BU37"/>
  <c r="BS37"/>
  <c r="BQ37"/>
  <c r="BO37"/>
  <c r="BL37"/>
  <c r="BJ37"/>
  <c r="BH37"/>
  <c r="BE37"/>
  <c r="BC37"/>
  <c r="BA37"/>
  <c r="AX37"/>
  <c r="AV37"/>
  <c r="AT37"/>
  <c r="AQ37"/>
  <c r="AO37"/>
  <c r="AM37"/>
  <c r="AJ37"/>
  <c r="AH37"/>
  <c r="AF37"/>
  <c r="AC37"/>
  <c r="AA37"/>
  <c r="Y37"/>
  <c r="V37"/>
  <c r="T37"/>
  <c r="R37"/>
  <c r="O37"/>
  <c r="M37"/>
  <c r="K37"/>
  <c r="BU36"/>
  <c r="BS36"/>
  <c r="BQ36"/>
  <c r="BO36"/>
  <c r="BL36"/>
  <c r="BJ36"/>
  <c r="BH36"/>
  <c r="BE36"/>
  <c r="BC36"/>
  <c r="BA36"/>
  <c r="AX36"/>
  <c r="AV36"/>
  <c r="AT36"/>
  <c r="AQ36"/>
  <c r="AO36"/>
  <c r="AM36"/>
  <c r="AJ36"/>
  <c r="AH36"/>
  <c r="AF36"/>
  <c r="AC36"/>
  <c r="AA36"/>
  <c r="Y36"/>
  <c r="V36"/>
  <c r="T36"/>
  <c r="R36"/>
  <c r="O36"/>
  <c r="M36"/>
  <c r="K36"/>
  <c r="BU35"/>
  <c r="BS35"/>
  <c r="BQ35"/>
  <c r="BO35"/>
  <c r="BL35"/>
  <c r="BJ35"/>
  <c r="BH35"/>
  <c r="BE35"/>
  <c r="BC35"/>
  <c r="BA35"/>
  <c r="AX35"/>
  <c r="AV35"/>
  <c r="AT35"/>
  <c r="AQ35"/>
  <c r="AO35"/>
  <c r="AM35"/>
  <c r="AJ35"/>
  <c r="AH35"/>
  <c r="AF35"/>
  <c r="AC35"/>
  <c r="AA35"/>
  <c r="Y35"/>
  <c r="V35"/>
  <c r="T35"/>
  <c r="R35"/>
  <c r="O35"/>
  <c r="M35"/>
  <c r="K35"/>
  <c r="BU34"/>
  <c r="BS34"/>
  <c r="BQ34"/>
  <c r="BO34"/>
  <c r="BL34"/>
  <c r="BJ34"/>
  <c r="BH34"/>
  <c r="BE34"/>
  <c r="BC34"/>
  <c r="BA34"/>
  <c r="AX34"/>
  <c r="AV34"/>
  <c r="AT34"/>
  <c r="AQ34"/>
  <c r="AO34"/>
  <c r="AM34"/>
  <c r="AJ34"/>
  <c r="AH34"/>
  <c r="AF34"/>
  <c r="AC34"/>
  <c r="AA34"/>
  <c r="Y34"/>
  <c r="V34"/>
  <c r="T34"/>
  <c r="R34"/>
  <c r="O34"/>
  <c r="M34"/>
  <c r="K34"/>
  <c r="BU33"/>
  <c r="BS33"/>
  <c r="BQ33"/>
  <c r="BO33"/>
  <c r="BL33"/>
  <c r="BJ33"/>
  <c r="BH33"/>
  <c r="BE33"/>
  <c r="BC33"/>
  <c r="BA33"/>
  <c r="AX33"/>
  <c r="AV33"/>
  <c r="AT33"/>
  <c r="AQ33"/>
  <c r="AO33"/>
  <c r="AM33"/>
  <c r="AJ33"/>
  <c r="AH33"/>
  <c r="AF33"/>
  <c r="AC33"/>
  <c r="AA33"/>
  <c r="Y33"/>
  <c r="V33"/>
  <c r="T33"/>
  <c r="R33"/>
  <c r="O33"/>
  <c r="M33"/>
  <c r="K33"/>
  <c r="BU32"/>
  <c r="BS32"/>
  <c r="BQ32"/>
  <c r="BO32"/>
  <c r="BL32"/>
  <c r="BJ32"/>
  <c r="BH32"/>
  <c r="BE32"/>
  <c r="BC32"/>
  <c r="BA32"/>
  <c r="AX32"/>
  <c r="AV32"/>
  <c r="AT32"/>
  <c r="AQ32"/>
  <c r="AO32"/>
  <c r="AM32"/>
  <c r="AJ32"/>
  <c r="AH32"/>
  <c r="AF32"/>
  <c r="AC32"/>
  <c r="AA32"/>
  <c r="Y32"/>
  <c r="V32"/>
  <c r="T32"/>
  <c r="R32"/>
  <c r="O32"/>
  <c r="M32"/>
  <c r="K32"/>
  <c r="BU31"/>
  <c r="BS31"/>
  <c r="BQ31"/>
  <c r="BO31"/>
  <c r="BL31"/>
  <c r="BJ31"/>
  <c r="BH31"/>
  <c r="BE31"/>
  <c r="BC31"/>
  <c r="BA31"/>
  <c r="AX31"/>
  <c r="AV31"/>
  <c r="AT31"/>
  <c r="AQ31"/>
  <c r="AO31"/>
  <c r="AM31"/>
  <c r="AJ31"/>
  <c r="AH31"/>
  <c r="AF31"/>
  <c r="AC31"/>
  <c r="AA31"/>
  <c r="Y31"/>
  <c r="V31"/>
  <c r="T31"/>
  <c r="R31"/>
  <c r="O31"/>
  <c r="M31"/>
  <c r="K31"/>
  <c r="BU30"/>
  <c r="BS30"/>
  <c r="BQ30"/>
  <c r="BO30"/>
  <c r="BL30"/>
  <c r="BJ30"/>
  <c r="BH30"/>
  <c r="BE30"/>
  <c r="BC30"/>
  <c r="BA30"/>
  <c r="AX30"/>
  <c r="AV30"/>
  <c r="AT30"/>
  <c r="AQ30"/>
  <c r="AO30"/>
  <c r="AM30"/>
  <c r="AJ30"/>
  <c r="AH30"/>
  <c r="AF30"/>
  <c r="AC30"/>
  <c r="AA30"/>
  <c r="Y30"/>
  <c r="V30"/>
  <c r="T30"/>
  <c r="R30"/>
  <c r="O30"/>
  <c r="M30"/>
  <c r="K30"/>
  <c r="BU29"/>
  <c r="BS29"/>
  <c r="BQ29"/>
  <c r="BO29"/>
  <c r="BL29"/>
  <c r="BJ29"/>
  <c r="BH29"/>
  <c r="BE29"/>
  <c r="BC29"/>
  <c r="BA29"/>
  <c r="AX29"/>
  <c r="AV29"/>
  <c r="AT29"/>
  <c r="AQ29"/>
  <c r="AO29"/>
  <c r="AM29"/>
  <c r="AJ29"/>
  <c r="AH29"/>
  <c r="AF29"/>
  <c r="AC29"/>
  <c r="AA29"/>
  <c r="Y29"/>
  <c r="V29"/>
  <c r="T29"/>
  <c r="R29"/>
  <c r="O29"/>
  <c r="M29"/>
  <c r="K29"/>
  <c r="BU28"/>
  <c r="BS28"/>
  <c r="BQ28"/>
  <c r="BO28"/>
  <c r="BL28"/>
  <c r="BJ28"/>
  <c r="BH28"/>
  <c r="BE28"/>
  <c r="BC28"/>
  <c r="BA28"/>
  <c r="AX28"/>
  <c r="AV28"/>
  <c r="AT28"/>
  <c r="AQ28"/>
  <c r="AO28"/>
  <c r="AM28"/>
  <c r="AJ28"/>
  <c r="AH28"/>
  <c r="AF28"/>
  <c r="AC28"/>
  <c r="AA28"/>
  <c r="Y28"/>
  <c r="V28"/>
  <c r="T28"/>
  <c r="R28"/>
  <c r="O28"/>
  <c r="M28"/>
  <c r="K28"/>
  <c r="BU27"/>
  <c r="BS27"/>
  <c r="BQ27"/>
  <c r="BO27"/>
  <c r="BL27"/>
  <c r="BJ27"/>
  <c r="BH27"/>
  <c r="BE27"/>
  <c r="BC27"/>
  <c r="BA27"/>
  <c r="AX27"/>
  <c r="AV27"/>
  <c r="AT27"/>
  <c r="AQ27"/>
  <c r="AO27"/>
  <c r="AM27"/>
  <c r="AJ27"/>
  <c r="AH27"/>
  <c r="AF27"/>
  <c r="AC27"/>
  <c r="AA27"/>
  <c r="Y27"/>
  <c r="V27"/>
  <c r="T27"/>
  <c r="R27"/>
  <c r="O27"/>
  <c r="M27"/>
  <c r="K27"/>
  <c r="BU26"/>
  <c r="BS26"/>
  <c r="BQ26"/>
  <c r="BO26"/>
  <c r="BL26"/>
  <c r="BJ26"/>
  <c r="BH26"/>
  <c r="BE26"/>
  <c r="BC26"/>
  <c r="BA26"/>
  <c r="AX26"/>
  <c r="AV26"/>
  <c r="AT26"/>
  <c r="AQ26"/>
  <c r="AO26"/>
  <c r="AM26"/>
  <c r="AJ26"/>
  <c r="AH26"/>
  <c r="AF26"/>
  <c r="AC26"/>
  <c r="AA26"/>
  <c r="Y26"/>
  <c r="V26"/>
  <c r="T26"/>
  <c r="R26"/>
  <c r="O26"/>
  <c r="M26"/>
  <c r="K26"/>
  <c r="BU25"/>
  <c r="BS25"/>
  <c r="BQ25"/>
  <c r="BO25"/>
  <c r="BL25"/>
  <c r="BJ25"/>
  <c r="BH25"/>
  <c r="BE25"/>
  <c r="BC25"/>
  <c r="BA25"/>
  <c r="AX25"/>
  <c r="AV25"/>
  <c r="AT25"/>
  <c r="AQ25"/>
  <c r="AO25"/>
  <c r="AM25"/>
  <c r="AJ25"/>
  <c r="AH25"/>
  <c r="AF25"/>
  <c r="AC25"/>
  <c r="AA25"/>
  <c r="Y25"/>
  <c r="V25"/>
  <c r="T25"/>
  <c r="R25"/>
  <c r="O25"/>
  <c r="M25"/>
  <c r="K25"/>
  <c r="BU24"/>
  <c r="BS24"/>
  <c r="BQ24"/>
  <c r="BO24"/>
  <c r="BL24"/>
  <c r="BJ24"/>
  <c r="BH24"/>
  <c r="BE24"/>
  <c r="BC24"/>
  <c r="BA24"/>
  <c r="AX24"/>
  <c r="AV24"/>
  <c r="AT24"/>
  <c r="AQ24"/>
  <c r="AO24"/>
  <c r="AM24"/>
  <c r="AJ24"/>
  <c r="AH24"/>
  <c r="AF24"/>
  <c r="AC24"/>
  <c r="AA24"/>
  <c r="Y24"/>
  <c r="V24"/>
  <c r="T24"/>
  <c r="R24"/>
  <c r="O24"/>
  <c r="M24"/>
  <c r="K24"/>
  <c r="BU23"/>
  <c r="BS23"/>
  <c r="BQ23"/>
  <c r="BO23"/>
  <c r="BL23"/>
  <c r="BJ23"/>
  <c r="BH23"/>
  <c r="BE23"/>
  <c r="BC23"/>
  <c r="BA23"/>
  <c r="AX23"/>
  <c r="AV23"/>
  <c r="AT23"/>
  <c r="AQ23"/>
  <c r="AO23"/>
  <c r="AM23"/>
  <c r="AJ23"/>
  <c r="AH23"/>
  <c r="AF23"/>
  <c r="AC23"/>
  <c r="AA23"/>
  <c r="Y23"/>
  <c r="V23"/>
  <c r="T23"/>
  <c r="R23"/>
  <c r="O23"/>
  <c r="M23"/>
  <c r="K23"/>
  <c r="BU22"/>
  <c r="BS22"/>
  <c r="BQ22"/>
  <c r="BO22"/>
  <c r="BL22"/>
  <c r="BJ22"/>
  <c r="BH22"/>
  <c r="BE22"/>
  <c r="BC22"/>
  <c r="BA22"/>
  <c r="AX22"/>
  <c r="AV22"/>
  <c r="AT22"/>
  <c r="AQ22"/>
  <c r="AO22"/>
  <c r="AM22"/>
  <c r="AJ22"/>
  <c r="AH22"/>
  <c r="AF22"/>
  <c r="AC22"/>
  <c r="AA22"/>
  <c r="Y22"/>
  <c r="V22"/>
  <c r="T22"/>
  <c r="R22"/>
  <c r="O22"/>
  <c r="M22"/>
  <c r="K22"/>
  <c r="BU21"/>
  <c r="BS21"/>
  <c r="BQ21"/>
  <c r="BO21"/>
  <c r="BL21"/>
  <c r="BJ21"/>
  <c r="BH21"/>
  <c r="BE21"/>
  <c r="BC21"/>
  <c r="BA21"/>
  <c r="AX21"/>
  <c r="AV21"/>
  <c r="AT21"/>
  <c r="AQ21"/>
  <c r="AO21"/>
  <c r="AM21"/>
  <c r="AJ21"/>
  <c r="AH21"/>
  <c r="AF21"/>
  <c r="AC21"/>
  <c r="AA21"/>
  <c r="Y21"/>
  <c r="V21"/>
  <c r="T21"/>
  <c r="R21"/>
  <c r="O21"/>
  <c r="M21"/>
  <c r="K21"/>
  <c r="BU20"/>
  <c r="BS20"/>
  <c r="BQ20"/>
  <c r="BO20"/>
  <c r="BL20"/>
  <c r="BJ20"/>
  <c r="BH20"/>
  <c r="BE20"/>
  <c r="BC20"/>
  <c r="BA20"/>
  <c r="AX20"/>
  <c r="AV20"/>
  <c r="AT20"/>
  <c r="AQ20"/>
  <c r="AO20"/>
  <c r="AM20"/>
  <c r="AJ20"/>
  <c r="AH20"/>
  <c r="AF20"/>
  <c r="AC20"/>
  <c r="AA20"/>
  <c r="Y20"/>
  <c r="V20"/>
  <c r="T20"/>
  <c r="R20"/>
  <c r="O20"/>
  <c r="M20"/>
  <c r="K20"/>
  <c r="BU19"/>
  <c r="BS19"/>
  <c r="BQ19"/>
  <c r="BO19"/>
  <c r="BL19"/>
  <c r="BJ19"/>
  <c r="BH19"/>
  <c r="BE19"/>
  <c r="BC19"/>
  <c r="BA19"/>
  <c r="AX19"/>
  <c r="AV19"/>
  <c r="AT19"/>
  <c r="AQ19"/>
  <c r="AO19"/>
  <c r="AM19"/>
  <c r="AJ19"/>
  <c r="AH19"/>
  <c r="AF19"/>
  <c r="AC19"/>
  <c r="AA19"/>
  <c r="Y19"/>
  <c r="V19"/>
  <c r="T19"/>
  <c r="R19"/>
  <c r="O19"/>
  <c r="M19"/>
  <c r="K19"/>
  <c r="BU18"/>
  <c r="BS18"/>
  <c r="BQ18"/>
  <c r="BO18"/>
  <c r="BL18"/>
  <c r="BJ18"/>
  <c r="BH18"/>
  <c r="BE18"/>
  <c r="BC18"/>
  <c r="BA18"/>
  <c r="AX18"/>
  <c r="AV18"/>
  <c r="AT18"/>
  <c r="AQ18"/>
  <c r="AO18"/>
  <c r="AM18"/>
  <c r="AJ18"/>
  <c r="AH18"/>
  <c r="AF18"/>
  <c r="AC18"/>
  <c r="AA18"/>
  <c r="Y18"/>
  <c r="V18"/>
  <c r="T18"/>
  <c r="R18"/>
  <c r="O18"/>
  <c r="M18"/>
  <c r="K18"/>
  <c r="BU17"/>
  <c r="BS17"/>
  <c r="BQ17"/>
  <c r="BO17"/>
  <c r="BL17"/>
  <c r="BJ17"/>
  <c r="BH17"/>
  <c r="BE17"/>
  <c r="BC17"/>
  <c r="BA17"/>
  <c r="AX17"/>
  <c r="AV17"/>
  <c r="AT17"/>
  <c r="AQ17"/>
  <c r="AO17"/>
  <c r="AM17"/>
  <c r="AJ17"/>
  <c r="AH17"/>
  <c r="AF17"/>
  <c r="AC17"/>
  <c r="AA17"/>
  <c r="Y17"/>
  <c r="V17"/>
  <c r="T17"/>
  <c r="R17"/>
  <c r="O17"/>
  <c r="M17"/>
  <c r="K17"/>
  <c r="BU16"/>
  <c r="BS16"/>
  <c r="BQ16"/>
  <c r="BO16"/>
  <c r="BL16"/>
  <c r="BJ16"/>
  <c r="BH16"/>
  <c r="BE16"/>
  <c r="BC16"/>
  <c r="BA16"/>
  <c r="AX16"/>
  <c r="AV16"/>
  <c r="AT16"/>
  <c r="AQ16"/>
  <c r="AO16"/>
  <c r="AM16"/>
  <c r="AJ16"/>
  <c r="AH16"/>
  <c r="AF16"/>
  <c r="AC16"/>
  <c r="AA16"/>
  <c r="Y16"/>
  <c r="V16"/>
  <c r="T16"/>
  <c r="R16"/>
  <c r="O16"/>
  <c r="M16"/>
  <c r="K16"/>
  <c r="BU15"/>
  <c r="BS15"/>
  <c r="BQ15"/>
  <c r="BO15"/>
  <c r="BL15"/>
  <c r="BJ15"/>
  <c r="BH15"/>
  <c r="BE15"/>
  <c r="BC15"/>
  <c r="BA15"/>
  <c r="AX15"/>
  <c r="AV15"/>
  <c r="AT15"/>
  <c r="AQ15"/>
  <c r="AO15"/>
  <c r="AM15"/>
  <c r="AJ15"/>
  <c r="AH15"/>
  <c r="AF15"/>
  <c r="AC15"/>
  <c r="AA15"/>
  <c r="Y15"/>
  <c r="V15"/>
  <c r="T15"/>
  <c r="R15"/>
  <c r="O15"/>
  <c r="M15"/>
  <c r="K15"/>
  <c r="BU14"/>
  <c r="BS14"/>
  <c r="BQ14"/>
  <c r="BO14"/>
  <c r="BL14"/>
  <c r="BJ14"/>
  <c r="BH14"/>
  <c r="BE14"/>
  <c r="BC14"/>
  <c r="BA14"/>
  <c r="AX14"/>
  <c r="AV14"/>
  <c r="AT14"/>
  <c r="AQ14"/>
  <c r="AO14"/>
  <c r="AM14"/>
  <c r="AJ14"/>
  <c r="AH14"/>
  <c r="AF14"/>
  <c r="AC14"/>
  <c r="AA14"/>
  <c r="Y14"/>
  <c r="V14"/>
  <c r="T14"/>
  <c r="R14"/>
  <c r="O14"/>
  <c r="M14"/>
  <c r="K14"/>
  <c r="BU13"/>
  <c r="BS13"/>
  <c r="BQ13"/>
  <c r="BO13"/>
  <c r="BL13"/>
  <c r="BJ13"/>
  <c r="BH13"/>
  <c r="BE13"/>
  <c r="BC13"/>
  <c r="BA13"/>
  <c r="AX13"/>
  <c r="AV13"/>
  <c r="AT13"/>
  <c r="AQ13"/>
  <c r="AO13"/>
  <c r="AM13"/>
  <c r="AJ13"/>
  <c r="AH13"/>
  <c r="AF13"/>
  <c r="AC13"/>
  <c r="AA13"/>
  <c r="Y13"/>
  <c r="V13"/>
  <c r="T13"/>
  <c r="R13"/>
  <c r="O13"/>
  <c r="M13"/>
  <c r="K13"/>
  <c r="BU12"/>
  <c r="BS12"/>
  <c r="BQ12"/>
  <c r="BO12"/>
  <c r="BL12"/>
  <c r="BJ12"/>
  <c r="BH12"/>
  <c r="BE12"/>
  <c r="BC12"/>
  <c r="BA12"/>
  <c r="AX12"/>
  <c r="AV12"/>
  <c r="AT12"/>
  <c r="AQ12"/>
  <c r="AO12"/>
  <c r="AM12"/>
  <c r="AJ12"/>
  <c r="AH12"/>
  <c r="AF12"/>
  <c r="AC12"/>
  <c r="AA12"/>
  <c r="Y12"/>
  <c r="V12"/>
  <c r="T12"/>
  <c r="R12"/>
  <c r="O12"/>
  <c r="M12"/>
  <c r="K12"/>
  <c r="BU11"/>
  <c r="BS11"/>
  <c r="BQ11"/>
  <c r="BO11"/>
  <c r="BL11"/>
  <c r="BJ11"/>
  <c r="BH11"/>
  <c r="BE11"/>
  <c r="BC11"/>
  <c r="BA11"/>
  <c r="AX11"/>
  <c r="AV11"/>
  <c r="AT11"/>
  <c r="AQ11"/>
  <c r="AO11"/>
  <c r="AM11"/>
  <c r="AJ11"/>
  <c r="AH11"/>
  <c r="AF11"/>
  <c r="AC11"/>
  <c r="AA11"/>
  <c r="Y11"/>
  <c r="V11"/>
  <c r="T11"/>
  <c r="R11"/>
  <c r="O11"/>
  <c r="M11"/>
  <c r="K11"/>
  <c r="BU10"/>
  <c r="BS10"/>
  <c r="BQ10"/>
  <c r="BO10"/>
  <c r="BL10"/>
  <c r="BJ10"/>
  <c r="BH10"/>
  <c r="BE10"/>
  <c r="BC10"/>
  <c r="BA10"/>
  <c r="AX10"/>
  <c r="AV10"/>
  <c r="AT10"/>
  <c r="AQ10"/>
  <c r="AO10"/>
  <c r="AM10"/>
  <c r="AJ10"/>
  <c r="AH10"/>
  <c r="AF10"/>
  <c r="AC10"/>
  <c r="AA10"/>
  <c r="Y10"/>
  <c r="V10"/>
  <c r="T10"/>
  <c r="R10"/>
  <c r="O10"/>
  <c r="M10"/>
  <c r="K10"/>
  <c r="BU9"/>
  <c r="BS9"/>
  <c r="BQ9"/>
  <c r="BO9"/>
  <c r="BL9"/>
  <c r="BJ9"/>
  <c r="BH9"/>
  <c r="BE9"/>
  <c r="BC9"/>
  <c r="BA9"/>
  <c r="AX9"/>
  <c r="AV9"/>
  <c r="AT9"/>
  <c r="AQ9"/>
  <c r="AO9"/>
  <c r="AM9"/>
  <c r="AJ9"/>
  <c r="AH9"/>
  <c r="AF9"/>
  <c r="AC9"/>
  <c r="AA9"/>
  <c r="Y9"/>
  <c r="V9"/>
  <c r="T9"/>
  <c r="R9"/>
  <c r="O9"/>
  <c r="M9"/>
  <c r="K9"/>
  <c r="BU8"/>
  <c r="BS8"/>
  <c r="BQ8"/>
  <c r="BO8"/>
  <c r="BL8"/>
  <c r="BJ8"/>
  <c r="BH8"/>
  <c r="BE8"/>
  <c r="BC8"/>
  <c r="BA8"/>
  <c r="AX8"/>
  <c r="AV8"/>
  <c r="AT8"/>
  <c r="AQ8"/>
  <c r="AO8"/>
  <c r="AM8"/>
  <c r="AJ8"/>
  <c r="AH8"/>
  <c r="AF8"/>
  <c r="AC8"/>
  <c r="AA8"/>
  <c r="Y8"/>
  <c r="V8"/>
  <c r="T8"/>
  <c r="R8"/>
  <c r="O8"/>
  <c r="E8" s="1"/>
  <c r="E3" i="21" s="1"/>
  <c r="A3" s="1"/>
  <c r="M8" i="1"/>
  <c r="K8"/>
  <c r="BN107"/>
  <c r="BG107"/>
  <c r="AZ107"/>
  <c r="AS107"/>
  <c r="AL107"/>
  <c r="AE107"/>
  <c r="X107"/>
  <c r="Q107"/>
  <c r="J107"/>
  <c r="BN106"/>
  <c r="BG106"/>
  <c r="AZ106"/>
  <c r="AS106"/>
  <c r="AL106"/>
  <c r="AE106"/>
  <c r="X106"/>
  <c r="Q106"/>
  <c r="J106"/>
  <c r="BN105"/>
  <c r="BG105"/>
  <c r="AZ105"/>
  <c r="AS105"/>
  <c r="AL105"/>
  <c r="AE105"/>
  <c r="X105"/>
  <c r="Q105"/>
  <c r="J105"/>
  <c r="BN104"/>
  <c r="BG104"/>
  <c r="AZ104"/>
  <c r="AS104"/>
  <c r="AL104"/>
  <c r="AE104"/>
  <c r="X104"/>
  <c r="Q104"/>
  <c r="J104"/>
  <c r="BN103"/>
  <c r="BG103"/>
  <c r="AZ103"/>
  <c r="AS103"/>
  <c r="AL103"/>
  <c r="AE103"/>
  <c r="X103"/>
  <c r="Q103"/>
  <c r="J103"/>
  <c r="BN102"/>
  <c r="BG102"/>
  <c r="AZ102"/>
  <c r="AS102"/>
  <c r="AL102"/>
  <c r="AE102"/>
  <c r="X102"/>
  <c r="Q102"/>
  <c r="J102"/>
  <c r="BN101"/>
  <c r="BG101"/>
  <c r="AZ101"/>
  <c r="AS101"/>
  <c r="AL101"/>
  <c r="AE101"/>
  <c r="X101"/>
  <c r="Q101"/>
  <c r="J101"/>
  <c r="BN100"/>
  <c r="BG100"/>
  <c r="AZ100"/>
  <c r="AS100"/>
  <c r="AL100"/>
  <c r="AE100"/>
  <c r="X100"/>
  <c r="Q100"/>
  <c r="J100"/>
  <c r="BN99"/>
  <c r="BG99"/>
  <c r="AZ99"/>
  <c r="AS99"/>
  <c r="AL99"/>
  <c r="AE99"/>
  <c r="X99"/>
  <c r="Q99"/>
  <c r="J99"/>
  <c r="BN98"/>
  <c r="BG98"/>
  <c r="AZ98"/>
  <c r="AS98"/>
  <c r="AL98"/>
  <c r="AE98"/>
  <c r="X98"/>
  <c r="Q98"/>
  <c r="J98"/>
  <c r="BN97"/>
  <c r="BG97"/>
  <c r="AZ97"/>
  <c r="AS97"/>
  <c r="AL97"/>
  <c r="AE97"/>
  <c r="X97"/>
  <c r="Q97"/>
  <c r="J97"/>
  <c r="BN96"/>
  <c r="BG96"/>
  <c r="AZ96"/>
  <c r="AS96"/>
  <c r="AL96"/>
  <c r="AE96"/>
  <c r="X96"/>
  <c r="Q96"/>
  <c r="J96"/>
  <c r="BN95"/>
  <c r="BG95"/>
  <c r="AZ95"/>
  <c r="AS95"/>
  <c r="AL95"/>
  <c r="AE95"/>
  <c r="X95"/>
  <c r="Q95"/>
  <c r="J95"/>
  <c r="BN94"/>
  <c r="BG94"/>
  <c r="AZ94"/>
  <c r="AS94"/>
  <c r="AL94"/>
  <c r="AE94"/>
  <c r="X94"/>
  <c r="Q94"/>
  <c r="J94"/>
  <c r="BN93"/>
  <c r="BG93"/>
  <c r="AZ93"/>
  <c r="AS93"/>
  <c r="AL93"/>
  <c r="AE93"/>
  <c r="X93"/>
  <c r="Q93"/>
  <c r="J93"/>
  <c r="BN92"/>
  <c r="BG92"/>
  <c r="AZ92"/>
  <c r="AS92"/>
  <c r="AL92"/>
  <c r="AE92"/>
  <c r="X92"/>
  <c r="Q92"/>
  <c r="J92"/>
  <c r="BN91"/>
  <c r="BG91"/>
  <c r="AZ91"/>
  <c r="AS91"/>
  <c r="AL91"/>
  <c r="AE91"/>
  <c r="X91"/>
  <c r="Q91"/>
  <c r="J91"/>
  <c r="BN90"/>
  <c r="BG90"/>
  <c r="AZ90"/>
  <c r="AS90"/>
  <c r="AL90"/>
  <c r="AE90"/>
  <c r="X90"/>
  <c r="Q90"/>
  <c r="J90"/>
  <c r="BN89"/>
  <c r="BG89"/>
  <c r="AZ89"/>
  <c r="AS89"/>
  <c r="AL89"/>
  <c r="AE89"/>
  <c r="X89"/>
  <c r="Q89"/>
  <c r="J89"/>
  <c r="BN88"/>
  <c r="BG88"/>
  <c r="AZ88"/>
  <c r="AS88"/>
  <c r="AL88"/>
  <c r="AE88"/>
  <c r="X88"/>
  <c r="Q88"/>
  <c r="J88"/>
  <c r="BN87"/>
  <c r="BG87"/>
  <c r="AZ87"/>
  <c r="AS87"/>
  <c r="AL87"/>
  <c r="AE87"/>
  <c r="X87"/>
  <c r="Q87"/>
  <c r="J87"/>
  <c r="BN86"/>
  <c r="BG86"/>
  <c r="AZ86"/>
  <c r="AS86"/>
  <c r="AL86"/>
  <c r="AE86"/>
  <c r="X86"/>
  <c r="Q86"/>
  <c r="J86"/>
  <c r="BN85"/>
  <c r="BG85"/>
  <c r="AZ85"/>
  <c r="AS85"/>
  <c r="AL85"/>
  <c r="AE85"/>
  <c r="X85"/>
  <c r="Q85"/>
  <c r="J85"/>
  <c r="BN84"/>
  <c r="BG84"/>
  <c r="AZ84"/>
  <c r="AS84"/>
  <c r="AL84"/>
  <c r="AE84"/>
  <c r="X84"/>
  <c r="Q84"/>
  <c r="J84"/>
  <c r="BN83"/>
  <c r="BG83"/>
  <c r="AZ83"/>
  <c r="AS83"/>
  <c r="AL83"/>
  <c r="AE83"/>
  <c r="X83"/>
  <c r="Q83"/>
  <c r="J83"/>
  <c r="BN82"/>
  <c r="BG82"/>
  <c r="AZ82"/>
  <c r="AS82"/>
  <c r="AL82"/>
  <c r="AE82"/>
  <c r="X82"/>
  <c r="Q82"/>
  <c r="J82"/>
  <c r="BN81"/>
  <c r="BG81"/>
  <c r="AZ81"/>
  <c r="AS81"/>
  <c r="AL81"/>
  <c r="AE81"/>
  <c r="X81"/>
  <c r="Q81"/>
  <c r="J81"/>
  <c r="BN80"/>
  <c r="BG80"/>
  <c r="AZ80"/>
  <c r="AS80"/>
  <c r="AL80"/>
  <c r="AE80"/>
  <c r="X80"/>
  <c r="Q80"/>
  <c r="J80"/>
  <c r="BN79"/>
  <c r="BG79"/>
  <c r="AZ79"/>
  <c r="AS79"/>
  <c r="AL79"/>
  <c r="AE79"/>
  <c r="X79"/>
  <c r="Q79"/>
  <c r="J79"/>
  <c r="BN78"/>
  <c r="BG78"/>
  <c r="AZ78"/>
  <c r="AS78"/>
  <c r="AL78"/>
  <c r="AE78"/>
  <c r="X78"/>
  <c r="Q78"/>
  <c r="J78"/>
  <c r="BN77"/>
  <c r="BG77"/>
  <c r="AZ77"/>
  <c r="AS77"/>
  <c r="AL77"/>
  <c r="AE77"/>
  <c r="X77"/>
  <c r="Q77"/>
  <c r="J77"/>
  <c r="BN76"/>
  <c r="BG76"/>
  <c r="AZ76"/>
  <c r="AS76"/>
  <c r="AL76"/>
  <c r="AE76"/>
  <c r="X76"/>
  <c r="Q76"/>
  <c r="J76"/>
  <c r="BN75"/>
  <c r="BG75"/>
  <c r="AZ75"/>
  <c r="AS75"/>
  <c r="AL75"/>
  <c r="AE75"/>
  <c r="X75"/>
  <c r="Q75"/>
  <c r="J75"/>
  <c r="BN74"/>
  <c r="BG74"/>
  <c r="AZ74"/>
  <c r="AS74"/>
  <c r="AL74"/>
  <c r="AE74"/>
  <c r="X74"/>
  <c r="Q74"/>
  <c r="J74"/>
  <c r="BN73"/>
  <c r="BG73"/>
  <c r="AZ73"/>
  <c r="AS73"/>
  <c r="AL73"/>
  <c r="AE73"/>
  <c r="X73"/>
  <c r="Q73"/>
  <c r="J73"/>
  <c r="BN72"/>
  <c r="BG72"/>
  <c r="AZ72"/>
  <c r="AS72"/>
  <c r="AL72"/>
  <c r="AE72"/>
  <c r="X72"/>
  <c r="Q72"/>
  <c r="J72"/>
  <c r="BN71"/>
  <c r="BG71"/>
  <c r="AZ71"/>
  <c r="AS71"/>
  <c r="AL71"/>
  <c r="AE71"/>
  <c r="X71"/>
  <c r="Q71"/>
  <c r="J71"/>
  <c r="BN70"/>
  <c r="BG70"/>
  <c r="AZ70"/>
  <c r="AS70"/>
  <c r="AL70"/>
  <c r="AE70"/>
  <c r="X70"/>
  <c r="Q70"/>
  <c r="J70"/>
  <c r="BN69"/>
  <c r="BG69"/>
  <c r="AZ69"/>
  <c r="AS69"/>
  <c r="AL69"/>
  <c r="AE69"/>
  <c r="X69"/>
  <c r="Q69"/>
  <c r="J69"/>
  <c r="BN68"/>
  <c r="BG68"/>
  <c r="AZ68"/>
  <c r="AS68"/>
  <c r="AL68"/>
  <c r="AE68"/>
  <c r="X68"/>
  <c r="Q68"/>
  <c r="J68"/>
  <c r="BN67"/>
  <c r="BG67"/>
  <c r="AZ67"/>
  <c r="AS67"/>
  <c r="AL67"/>
  <c r="AE67"/>
  <c r="X67"/>
  <c r="Q67"/>
  <c r="J67"/>
  <c r="BN66"/>
  <c r="BG66"/>
  <c r="AZ66"/>
  <c r="AS66"/>
  <c r="AL66"/>
  <c r="AE66"/>
  <c r="X66"/>
  <c r="Q66"/>
  <c r="J66"/>
  <c r="BN65"/>
  <c r="BG65"/>
  <c r="AZ65"/>
  <c r="AS65"/>
  <c r="AL65"/>
  <c r="AE65"/>
  <c r="X65"/>
  <c r="Q65"/>
  <c r="J65"/>
  <c r="BN64"/>
  <c r="BG64"/>
  <c r="AZ64"/>
  <c r="AS64"/>
  <c r="AL64"/>
  <c r="AE64"/>
  <c r="X64"/>
  <c r="Q64"/>
  <c r="J64"/>
  <c r="BN63"/>
  <c r="BG63"/>
  <c r="AZ63"/>
  <c r="AS63"/>
  <c r="AL63"/>
  <c r="AE63"/>
  <c r="X63"/>
  <c r="Q63"/>
  <c r="J63"/>
  <c r="BN62"/>
  <c r="BG62"/>
  <c r="AZ62"/>
  <c r="AS62"/>
  <c r="AL62"/>
  <c r="AE62"/>
  <c r="X62"/>
  <c r="Q62"/>
  <c r="J62"/>
  <c r="BN61"/>
  <c r="BG61"/>
  <c r="AZ61"/>
  <c r="AS61"/>
  <c r="AL61"/>
  <c r="AE61"/>
  <c r="X61"/>
  <c r="Q61"/>
  <c r="J61"/>
  <c r="BN60"/>
  <c r="BG60"/>
  <c r="AZ60"/>
  <c r="AS60"/>
  <c r="AL60"/>
  <c r="AE60"/>
  <c r="X60"/>
  <c r="Q60"/>
  <c r="J60"/>
  <c r="BN59"/>
  <c r="BG59"/>
  <c r="AZ59"/>
  <c r="AS59"/>
  <c r="AL59"/>
  <c r="AE59"/>
  <c r="X59"/>
  <c r="Q59"/>
  <c r="J59"/>
  <c r="BN58"/>
  <c r="BG58"/>
  <c r="AZ58"/>
  <c r="AS58"/>
  <c r="AL58"/>
  <c r="AE58"/>
  <c r="X58"/>
  <c r="Q58"/>
  <c r="J58"/>
  <c r="BN57"/>
  <c r="BG57"/>
  <c r="AZ57"/>
  <c r="AS57"/>
  <c r="AL57"/>
  <c r="AE57"/>
  <c r="X57"/>
  <c r="Q57"/>
  <c r="J57"/>
  <c r="BN56"/>
  <c r="BG56"/>
  <c r="AZ56"/>
  <c r="AS56"/>
  <c r="AL56"/>
  <c r="AE56"/>
  <c r="X56"/>
  <c r="Q56"/>
  <c r="J56"/>
  <c r="BN55"/>
  <c r="BG55"/>
  <c r="AZ55"/>
  <c r="AS55"/>
  <c r="AL55"/>
  <c r="AE55"/>
  <c r="X55"/>
  <c r="Q55"/>
  <c r="J55"/>
  <c r="BN54"/>
  <c r="BG54"/>
  <c r="AZ54"/>
  <c r="AS54"/>
  <c r="AL54"/>
  <c r="AE54"/>
  <c r="X54"/>
  <c r="Q54"/>
  <c r="J54"/>
  <c r="BN53"/>
  <c r="BG53"/>
  <c r="AZ53"/>
  <c r="AS53"/>
  <c r="AL53"/>
  <c r="AE53"/>
  <c r="X53"/>
  <c r="Q53"/>
  <c r="J53"/>
  <c r="BN52"/>
  <c r="BG52"/>
  <c r="AZ52"/>
  <c r="AS52"/>
  <c r="AL52"/>
  <c r="AE52"/>
  <c r="X52"/>
  <c r="Q52"/>
  <c r="J52"/>
  <c r="BN51"/>
  <c r="BG51"/>
  <c r="AZ51"/>
  <c r="AS51"/>
  <c r="AL51"/>
  <c r="AE51"/>
  <c r="X51"/>
  <c r="Q51"/>
  <c r="J51"/>
  <c r="BN50"/>
  <c r="BG50"/>
  <c r="AZ50"/>
  <c r="AS50"/>
  <c r="AL50"/>
  <c r="AE50"/>
  <c r="X50"/>
  <c r="Q50"/>
  <c r="J50"/>
  <c r="BN49"/>
  <c r="BG49"/>
  <c r="AZ49"/>
  <c r="AS49"/>
  <c r="AL49"/>
  <c r="AE49"/>
  <c r="X49"/>
  <c r="Q49"/>
  <c r="J49"/>
  <c r="BN48"/>
  <c r="BG48"/>
  <c r="AZ48"/>
  <c r="AS48"/>
  <c r="AL48"/>
  <c r="AE48"/>
  <c r="X48"/>
  <c r="Q48"/>
  <c r="J48"/>
  <c r="BN47"/>
  <c r="BG47"/>
  <c r="AZ47"/>
  <c r="AS47"/>
  <c r="AL47"/>
  <c r="AE47"/>
  <c r="X47"/>
  <c r="Q47"/>
  <c r="J47"/>
  <c r="BN46"/>
  <c r="BG46"/>
  <c r="AZ46"/>
  <c r="AS46"/>
  <c r="AL46"/>
  <c r="AE46"/>
  <c r="X46"/>
  <c r="Q46"/>
  <c r="J46"/>
  <c r="BN45"/>
  <c r="BG45"/>
  <c r="AZ45"/>
  <c r="AS45"/>
  <c r="AL45"/>
  <c r="AE45"/>
  <c r="X45"/>
  <c r="Q45"/>
  <c r="J45"/>
  <c r="BN44"/>
  <c r="BG44"/>
  <c r="AZ44"/>
  <c r="AS44"/>
  <c r="AL44"/>
  <c r="AE44"/>
  <c r="X44"/>
  <c r="Q44"/>
  <c r="J44"/>
  <c r="BN43"/>
  <c r="BG43"/>
  <c r="AZ43"/>
  <c r="AS43"/>
  <c r="AL43"/>
  <c r="AE43"/>
  <c r="X43"/>
  <c r="Q43"/>
  <c r="J43"/>
  <c r="BN42"/>
  <c r="BG42"/>
  <c r="AZ42"/>
  <c r="AS42"/>
  <c r="AL42"/>
  <c r="AE42"/>
  <c r="X42"/>
  <c r="Q42"/>
  <c r="J42"/>
  <c r="BN41"/>
  <c r="BG41"/>
  <c r="AZ41"/>
  <c r="AS41"/>
  <c r="AL41"/>
  <c r="AE41"/>
  <c r="X41"/>
  <c r="Q41"/>
  <c r="J41"/>
  <c r="BN40"/>
  <c r="BG40"/>
  <c r="AZ40"/>
  <c r="AS40"/>
  <c r="AL40"/>
  <c r="AE40"/>
  <c r="X40"/>
  <c r="Q40"/>
  <c r="J40"/>
  <c r="BN39"/>
  <c r="BG39"/>
  <c r="AZ39"/>
  <c r="AS39"/>
  <c r="AL39"/>
  <c r="AE39"/>
  <c r="X39"/>
  <c r="Q39"/>
  <c r="J39"/>
  <c r="BN38"/>
  <c r="BG38"/>
  <c r="AZ38"/>
  <c r="AS38"/>
  <c r="AL38"/>
  <c r="AE38"/>
  <c r="X38"/>
  <c r="Q38"/>
  <c r="J38"/>
  <c r="BN37"/>
  <c r="BG37"/>
  <c r="AZ37"/>
  <c r="AS37"/>
  <c r="AL37"/>
  <c r="AE37"/>
  <c r="X37"/>
  <c r="Q37"/>
  <c r="J37"/>
  <c r="BN36"/>
  <c r="BG36"/>
  <c r="AZ36"/>
  <c r="AS36"/>
  <c r="AL36"/>
  <c r="AE36"/>
  <c r="X36"/>
  <c r="Q36"/>
  <c r="J36"/>
  <c r="BN35"/>
  <c r="BG35"/>
  <c r="AZ35"/>
  <c r="AS35"/>
  <c r="AL35"/>
  <c r="AE35"/>
  <c r="X35"/>
  <c r="Q35"/>
  <c r="J35"/>
  <c r="BN34"/>
  <c r="BG34"/>
  <c r="AZ34"/>
  <c r="AS34"/>
  <c r="AL34"/>
  <c r="AE34"/>
  <c r="X34"/>
  <c r="Q34"/>
  <c r="J34"/>
  <c r="BN33"/>
  <c r="BG33"/>
  <c r="AZ33"/>
  <c r="AS33"/>
  <c r="AL33"/>
  <c r="AE33"/>
  <c r="X33"/>
  <c r="Q33"/>
  <c r="J33"/>
  <c r="BN32"/>
  <c r="BG32"/>
  <c r="AZ32"/>
  <c r="AS32"/>
  <c r="AL32"/>
  <c r="AE32"/>
  <c r="X32"/>
  <c r="Q32"/>
  <c r="J32"/>
  <c r="BN31"/>
  <c r="BG31"/>
  <c r="AZ31"/>
  <c r="AS31"/>
  <c r="AL31"/>
  <c r="AE31"/>
  <c r="X31"/>
  <c r="Q31"/>
  <c r="J31"/>
  <c r="BN30"/>
  <c r="BG30"/>
  <c r="AZ30"/>
  <c r="AS30"/>
  <c r="AL30"/>
  <c r="AE30"/>
  <c r="X30"/>
  <c r="Q30"/>
  <c r="J30"/>
  <c r="BN29"/>
  <c r="BG29"/>
  <c r="AZ29"/>
  <c r="AS29"/>
  <c r="AL29"/>
  <c r="AE29"/>
  <c r="X29"/>
  <c r="Q29"/>
  <c r="J29"/>
  <c r="BN28"/>
  <c r="BG28"/>
  <c r="AZ28"/>
  <c r="AS28"/>
  <c r="AL28"/>
  <c r="AE28"/>
  <c r="X28"/>
  <c r="Q28"/>
  <c r="J28"/>
  <c r="BN27"/>
  <c r="BG27"/>
  <c r="AZ27"/>
  <c r="AS27"/>
  <c r="AL27"/>
  <c r="AE27"/>
  <c r="X27"/>
  <c r="Q27"/>
  <c r="J27"/>
  <c r="BN26"/>
  <c r="BG26"/>
  <c r="AZ26"/>
  <c r="AS26"/>
  <c r="AL26"/>
  <c r="AE26"/>
  <c r="X26"/>
  <c r="Q26"/>
  <c r="J26"/>
  <c r="BN25"/>
  <c r="BG25"/>
  <c r="AZ25"/>
  <c r="AS25"/>
  <c r="AL25"/>
  <c r="AE25"/>
  <c r="X25"/>
  <c r="Q25"/>
  <c r="J25"/>
  <c r="BN24"/>
  <c r="BG24"/>
  <c r="AZ24"/>
  <c r="AS24"/>
  <c r="AL24"/>
  <c r="AE24"/>
  <c r="X24"/>
  <c r="Q24"/>
  <c r="J24"/>
  <c r="BN23"/>
  <c r="BG23"/>
  <c r="AZ23"/>
  <c r="AS23"/>
  <c r="AL23"/>
  <c r="AE23"/>
  <c r="X23"/>
  <c r="Q23"/>
  <c r="J23"/>
  <c r="BN22"/>
  <c r="BG22"/>
  <c r="AZ22"/>
  <c r="AS22"/>
  <c r="AL22"/>
  <c r="AE22"/>
  <c r="X22"/>
  <c r="Q22"/>
  <c r="J22"/>
  <c r="BN21"/>
  <c r="BG21"/>
  <c r="AZ21"/>
  <c r="AS21"/>
  <c r="AL21"/>
  <c r="AE21"/>
  <c r="X21"/>
  <c r="Q21"/>
  <c r="J21"/>
  <c r="BN20"/>
  <c r="BG20"/>
  <c r="AZ20"/>
  <c r="AS20"/>
  <c r="AL20"/>
  <c r="AE20"/>
  <c r="X20"/>
  <c r="Q20"/>
  <c r="J20"/>
  <c r="BN19"/>
  <c r="BG19"/>
  <c r="AZ19"/>
  <c r="AS19"/>
  <c r="AL19"/>
  <c r="AE19"/>
  <c r="X19"/>
  <c r="Q19"/>
  <c r="J19"/>
  <c r="BN18"/>
  <c r="BG18"/>
  <c r="AZ18"/>
  <c r="AS18"/>
  <c r="AL18"/>
  <c r="AE18"/>
  <c r="X18"/>
  <c r="Q18"/>
  <c r="J18"/>
  <c r="BN17"/>
  <c r="BG17"/>
  <c r="AZ17"/>
  <c r="AS17"/>
  <c r="AL17"/>
  <c r="AE17"/>
  <c r="X17"/>
  <c r="Q17"/>
  <c r="J17"/>
  <c r="BN16"/>
  <c r="BG16"/>
  <c r="AZ16"/>
  <c r="AS16"/>
  <c r="AL16"/>
  <c r="AE16"/>
  <c r="X16"/>
  <c r="Q16"/>
  <c r="J16"/>
  <c r="BN15"/>
  <c r="BG15"/>
  <c r="AZ15"/>
  <c r="AS15"/>
  <c r="AL15"/>
  <c r="AE15"/>
  <c r="X15"/>
  <c r="Q15"/>
  <c r="J15"/>
  <c r="BN14"/>
  <c r="BG14"/>
  <c r="AZ14"/>
  <c r="AS14"/>
  <c r="AL14"/>
  <c r="AE14"/>
  <c r="X14"/>
  <c r="Q14"/>
  <c r="J14"/>
  <c r="BN13"/>
  <c r="BG13"/>
  <c r="AZ13"/>
  <c r="AS13"/>
  <c r="AL13"/>
  <c r="AE13"/>
  <c r="X13"/>
  <c r="Q13"/>
  <c r="J13"/>
  <c r="BN12"/>
  <c r="BG12"/>
  <c r="AZ12"/>
  <c r="AS12"/>
  <c r="AL12"/>
  <c r="AE12"/>
  <c r="X12"/>
  <c r="Q12"/>
  <c r="J12"/>
  <c r="BN11"/>
  <c r="BG11"/>
  <c r="AZ11"/>
  <c r="AS11"/>
  <c r="AL11"/>
  <c r="AE11"/>
  <c r="X11"/>
  <c r="Q11"/>
  <c r="J11"/>
  <c r="BN10"/>
  <c r="BG10"/>
  <c r="AZ10"/>
  <c r="AS10"/>
  <c r="AL10"/>
  <c r="AE10"/>
  <c r="X10"/>
  <c r="Q10"/>
  <c r="J10"/>
  <c r="BN9"/>
  <c r="BG9"/>
  <c r="AZ9"/>
  <c r="AS9"/>
  <c r="AL9"/>
  <c r="AE9"/>
  <c r="X9"/>
  <c r="Q9"/>
  <c r="J9"/>
  <c r="BN8"/>
  <c r="BG8"/>
  <c r="AZ8"/>
  <c r="AS8"/>
  <c r="AL8"/>
  <c r="AE8"/>
  <c r="X8"/>
  <c r="Q8"/>
  <c r="J8"/>
  <c r="G101"/>
  <c r="F95" i="16" s="1"/>
  <c r="G102" i="1"/>
  <c r="F99" i="19" s="1"/>
  <c r="G103" i="1"/>
  <c r="F97" i="16" s="1"/>
  <c r="G104" i="1"/>
  <c r="F101" i="15" s="1"/>
  <c r="G105" i="1"/>
  <c r="F99" i="16" s="1"/>
  <c r="G106" i="1"/>
  <c r="F103" i="19" s="1"/>
  <c r="G107" i="1"/>
  <c r="G91"/>
  <c r="F84" i="12" s="1"/>
  <c r="G92" i="1"/>
  <c r="F89" i="13" s="1"/>
  <c r="G93" i="1"/>
  <c r="F87" i="16" s="1"/>
  <c r="G94" i="1"/>
  <c r="F91" i="14" s="1"/>
  <c r="G95" i="1"/>
  <c r="F92" i="19" s="1"/>
  <c r="G96" i="1"/>
  <c r="F93" i="14" s="1"/>
  <c r="G97" i="1"/>
  <c r="F94" i="14" s="1"/>
  <c r="G98" i="1"/>
  <c r="F95" i="15" s="1"/>
  <c r="G99" i="1"/>
  <c r="F96" i="14" s="1"/>
  <c r="G100" i="1"/>
  <c r="F94" i="16" s="1"/>
  <c r="G49" i="1"/>
  <c r="F46" i="17" s="1"/>
  <c r="G50" i="1"/>
  <c r="F47" i="17" s="1"/>
  <c r="G51" i="1"/>
  <c r="F46" i="21" s="1"/>
  <c r="G52" i="1"/>
  <c r="F49" i="14" s="1"/>
  <c r="G53" i="1"/>
  <c r="F48" i="21" s="1"/>
  <c r="G54" i="1"/>
  <c r="F49" i="21" s="1"/>
  <c r="G55" i="1"/>
  <c r="F52" i="18" s="1"/>
  <c r="G56" i="1"/>
  <c r="F51" i="21" s="1"/>
  <c r="G57" i="1"/>
  <c r="F52" i="21" s="1"/>
  <c r="G58" i="1"/>
  <c r="F55" i="19" s="1"/>
  <c r="G59" i="1"/>
  <c r="F56" i="18" s="1"/>
  <c r="G60" i="1"/>
  <c r="F57" i="19" s="1"/>
  <c r="G61" i="1"/>
  <c r="G62"/>
  <c r="F59" i="19" s="1"/>
  <c r="G63" i="1"/>
  <c r="F60" i="17" s="1"/>
  <c r="G64" i="1"/>
  <c r="F61" i="17" s="1"/>
  <c r="G65" i="1"/>
  <c r="G66"/>
  <c r="F63" i="19" s="1"/>
  <c r="G67" i="1"/>
  <c r="F64" i="14" s="1"/>
  <c r="G68" i="1"/>
  <c r="F65" i="17" s="1"/>
  <c r="G69" i="1"/>
  <c r="G70"/>
  <c r="G71"/>
  <c r="F68" i="17" s="1"/>
  <c r="G72" i="1"/>
  <c r="F69" i="17" s="1"/>
  <c r="G73" i="1"/>
  <c r="G74"/>
  <c r="F71" i="14" s="1"/>
  <c r="G75" i="1"/>
  <c r="G76"/>
  <c r="G77"/>
  <c r="F71" i="16" s="1"/>
  <c r="G78" i="1"/>
  <c r="F71" i="12" s="1"/>
  <c r="G79" i="1"/>
  <c r="F76" i="15" s="1"/>
  <c r="G80" i="1"/>
  <c r="G81"/>
  <c r="F75" i="16" s="1"/>
  <c r="G82" i="1"/>
  <c r="F79" i="19" s="1"/>
  <c r="G83" i="1"/>
  <c r="F77" i="16" s="1"/>
  <c r="G84" i="1"/>
  <c r="G85"/>
  <c r="F79" i="16" s="1"/>
  <c r="G86" i="1"/>
  <c r="F79" i="12" s="1"/>
  <c r="G87" i="1"/>
  <c r="F81" i="16" s="1"/>
  <c r="G88" i="1"/>
  <c r="F85" i="14" s="1"/>
  <c r="G89" i="1"/>
  <c r="F83" i="16" s="1"/>
  <c r="G90" i="1"/>
  <c r="F83" i="12" s="1"/>
  <c r="F69" i="16"/>
  <c r="E69"/>
  <c r="D69"/>
  <c r="C69"/>
  <c r="B69"/>
  <c r="H69" s="1"/>
  <c r="F68"/>
  <c r="E68"/>
  <c r="D68"/>
  <c r="C68"/>
  <c r="B68"/>
  <c r="H68" s="1"/>
  <c r="L68" s="1"/>
  <c r="E67"/>
  <c r="D67"/>
  <c r="C67"/>
  <c r="B67"/>
  <c r="H67" s="1"/>
  <c r="E66"/>
  <c r="D66"/>
  <c r="C66"/>
  <c r="B66"/>
  <c r="H66" s="1"/>
  <c r="E65"/>
  <c r="D65"/>
  <c r="C65"/>
  <c r="B65"/>
  <c r="H65" s="1"/>
  <c r="K65" s="1"/>
  <c r="F64"/>
  <c r="E64"/>
  <c r="D64"/>
  <c r="C64"/>
  <c r="B64"/>
  <c r="H64" s="1"/>
  <c r="L64" s="1"/>
  <c r="E63"/>
  <c r="D63"/>
  <c r="C63"/>
  <c r="B63"/>
  <c r="H63" s="1"/>
  <c r="J63" s="1"/>
  <c r="F62"/>
  <c r="E62"/>
  <c r="D62"/>
  <c r="C62"/>
  <c r="B62"/>
  <c r="H62" s="1"/>
  <c r="L62" s="1"/>
  <c r="F61"/>
  <c r="E61"/>
  <c r="D61"/>
  <c r="C61"/>
  <c r="B61"/>
  <c r="H61" s="1"/>
  <c r="J61" s="1"/>
  <c r="F60"/>
  <c r="E60"/>
  <c r="D60"/>
  <c r="C60"/>
  <c r="B60"/>
  <c r="H60" s="1"/>
  <c r="L60" s="1"/>
  <c r="F59"/>
  <c r="E59"/>
  <c r="D59"/>
  <c r="C59"/>
  <c r="B59"/>
  <c r="H59" s="1"/>
  <c r="E58"/>
  <c r="D58"/>
  <c r="C58"/>
  <c r="B58"/>
  <c r="H58" s="1"/>
  <c r="E57"/>
  <c r="D57"/>
  <c r="C57"/>
  <c r="B57"/>
  <c r="H57" s="1"/>
  <c r="K57" s="1"/>
  <c r="F56"/>
  <c r="E56"/>
  <c r="D56"/>
  <c r="C56"/>
  <c r="B56"/>
  <c r="H56" s="1"/>
  <c r="F55"/>
  <c r="E55"/>
  <c r="D55"/>
  <c r="C55"/>
  <c r="B55"/>
  <c r="H55" s="1"/>
  <c r="J55" s="1"/>
  <c r="F54"/>
  <c r="E54"/>
  <c r="D54"/>
  <c r="C54"/>
  <c r="B54"/>
  <c r="H54" s="1"/>
  <c r="L54" s="1"/>
  <c r="F53"/>
  <c r="E53"/>
  <c r="D53"/>
  <c r="C53"/>
  <c r="B53"/>
  <c r="H53" s="1"/>
  <c r="J53" s="1"/>
  <c r="F52"/>
  <c r="E52"/>
  <c r="D52"/>
  <c r="C52"/>
  <c r="B52"/>
  <c r="H52" s="1"/>
  <c r="L52" s="1"/>
  <c r="F51"/>
  <c r="E51"/>
  <c r="D51"/>
  <c r="C51"/>
  <c r="B51"/>
  <c r="H51" s="1"/>
  <c r="E50"/>
  <c r="D50"/>
  <c r="C50"/>
  <c r="B50"/>
  <c r="H50" s="1"/>
  <c r="E49"/>
  <c r="D49"/>
  <c r="C49"/>
  <c r="B49"/>
  <c r="H49" s="1"/>
  <c r="K49" s="1"/>
  <c r="F48"/>
  <c r="E48"/>
  <c r="D48"/>
  <c r="C48"/>
  <c r="B48"/>
  <c r="H48" s="1"/>
  <c r="L48" s="1"/>
  <c r="F47"/>
  <c r="E47"/>
  <c r="D47"/>
  <c r="C47"/>
  <c r="B47"/>
  <c r="H47" s="1"/>
  <c r="F46"/>
  <c r="E46"/>
  <c r="D46"/>
  <c r="C46"/>
  <c r="B46"/>
  <c r="H46" s="1"/>
  <c r="L46" s="1"/>
  <c r="E45"/>
  <c r="D45"/>
  <c r="C45"/>
  <c r="B45"/>
  <c r="H45" s="1"/>
  <c r="E44"/>
  <c r="D44"/>
  <c r="C44"/>
  <c r="B44"/>
  <c r="H44" s="1"/>
  <c r="E43"/>
  <c r="D43"/>
  <c r="C43"/>
  <c r="B43"/>
  <c r="H43" s="1"/>
  <c r="E42"/>
  <c r="D42"/>
  <c r="C42"/>
  <c r="B42"/>
  <c r="H42" s="1"/>
  <c r="E41"/>
  <c r="D41"/>
  <c r="C41"/>
  <c r="B41"/>
  <c r="H41" s="1"/>
  <c r="E40"/>
  <c r="D40"/>
  <c r="C40"/>
  <c r="B40"/>
  <c r="H40" s="1"/>
  <c r="L40" s="1"/>
  <c r="E39"/>
  <c r="D39"/>
  <c r="C39"/>
  <c r="B39"/>
  <c r="H39" s="1"/>
  <c r="E38"/>
  <c r="D38"/>
  <c r="C38"/>
  <c r="B38"/>
  <c r="H38" s="1"/>
  <c r="L38" s="1"/>
  <c r="E37"/>
  <c r="D37"/>
  <c r="C37"/>
  <c r="B37"/>
  <c r="H37" s="1"/>
  <c r="E36"/>
  <c r="D36"/>
  <c r="C36"/>
  <c r="B36"/>
  <c r="H36" s="1"/>
  <c r="I36" s="1"/>
  <c r="E35"/>
  <c r="D35"/>
  <c r="C35"/>
  <c r="B35"/>
  <c r="H35" s="1"/>
  <c r="E34"/>
  <c r="D34"/>
  <c r="C34"/>
  <c r="B34"/>
  <c r="H34" s="1"/>
  <c r="I34" s="1"/>
  <c r="E33"/>
  <c r="D33"/>
  <c r="C33"/>
  <c r="B33"/>
  <c r="H33" s="1"/>
  <c r="E32"/>
  <c r="D32"/>
  <c r="C32"/>
  <c r="B32"/>
  <c r="H32" s="1"/>
  <c r="E31"/>
  <c r="D31"/>
  <c r="C31"/>
  <c r="B31"/>
  <c r="H31" s="1"/>
  <c r="E30"/>
  <c r="D30"/>
  <c r="C30"/>
  <c r="B30"/>
  <c r="H30" s="1"/>
  <c r="L30" s="1"/>
  <c r="E29"/>
  <c r="D29"/>
  <c r="C29"/>
  <c r="B29"/>
  <c r="H29" s="1"/>
  <c r="E28"/>
  <c r="D28"/>
  <c r="C28"/>
  <c r="B28"/>
  <c r="H28" s="1"/>
  <c r="J28" s="1"/>
  <c r="E27"/>
  <c r="D27"/>
  <c r="C27"/>
  <c r="B27"/>
  <c r="H27" s="1"/>
  <c r="K27" s="1"/>
  <c r="E26"/>
  <c r="D26"/>
  <c r="C26"/>
  <c r="B26"/>
  <c r="H26" s="1"/>
  <c r="K26" s="1"/>
  <c r="E25"/>
  <c r="D25"/>
  <c r="C25"/>
  <c r="B25"/>
  <c r="H25" s="1"/>
  <c r="L25" s="1"/>
  <c r="E24"/>
  <c r="D24"/>
  <c r="C24"/>
  <c r="B24"/>
  <c r="H24" s="1"/>
  <c r="E23"/>
  <c r="D23"/>
  <c r="C23"/>
  <c r="B23"/>
  <c r="H23" s="1"/>
  <c r="J23" s="1"/>
  <c r="E22"/>
  <c r="D22"/>
  <c r="C22"/>
  <c r="B22"/>
  <c r="H22" s="1"/>
  <c r="L22" s="1"/>
  <c r="E21"/>
  <c r="D21"/>
  <c r="C21"/>
  <c r="B21"/>
  <c r="H21" s="1"/>
  <c r="J21" s="1"/>
  <c r="E20"/>
  <c r="D20"/>
  <c r="C20"/>
  <c r="B20"/>
  <c r="H20" s="1"/>
  <c r="E19"/>
  <c r="D19"/>
  <c r="C19"/>
  <c r="B19"/>
  <c r="H19" s="1"/>
  <c r="L19" s="1"/>
  <c r="E18"/>
  <c r="D18"/>
  <c r="C18"/>
  <c r="B18"/>
  <c r="H18" s="1"/>
  <c r="E17"/>
  <c r="D17"/>
  <c r="C17"/>
  <c r="B17"/>
  <c r="H17" s="1"/>
  <c r="E16"/>
  <c r="D16"/>
  <c r="C16"/>
  <c r="B16"/>
  <c r="H16" s="1"/>
  <c r="E15"/>
  <c r="D15"/>
  <c r="C15"/>
  <c r="B15"/>
  <c r="H15" s="1"/>
  <c r="J15" s="1"/>
  <c r="E14"/>
  <c r="D14"/>
  <c r="C14"/>
  <c r="B14"/>
  <c r="H14" s="1"/>
  <c r="L14" s="1"/>
  <c r="E13"/>
  <c r="D13"/>
  <c r="C13"/>
  <c r="B13"/>
  <c r="H13" s="1"/>
  <c r="L13" s="1"/>
  <c r="E12"/>
  <c r="D12"/>
  <c r="C12"/>
  <c r="B12"/>
  <c r="H12" s="1"/>
  <c r="E11"/>
  <c r="D11"/>
  <c r="C11"/>
  <c r="B11"/>
  <c r="H11" s="1"/>
  <c r="E10"/>
  <c r="D10"/>
  <c r="C10"/>
  <c r="B10"/>
  <c r="H10" s="1"/>
  <c r="E9"/>
  <c r="D9"/>
  <c r="C9"/>
  <c r="B9"/>
  <c r="H9" s="1"/>
  <c r="E8"/>
  <c r="D8"/>
  <c r="C8"/>
  <c r="B8"/>
  <c r="H8" s="1"/>
  <c r="L8" s="1"/>
  <c r="E7"/>
  <c r="D7"/>
  <c r="C7"/>
  <c r="B7"/>
  <c r="H7" s="1"/>
  <c r="E6"/>
  <c r="D6"/>
  <c r="C6"/>
  <c r="B6"/>
  <c r="H6" s="1"/>
  <c r="L6" s="1"/>
  <c r="E5"/>
  <c r="D5"/>
  <c r="C5"/>
  <c r="B5"/>
  <c r="H5" s="1"/>
  <c r="L5" s="1"/>
  <c r="C3"/>
  <c r="C2"/>
  <c r="F69" i="15"/>
  <c r="E69"/>
  <c r="D69"/>
  <c r="C69"/>
  <c r="B69"/>
  <c r="H69" s="1"/>
  <c r="F68"/>
  <c r="E68"/>
  <c r="D68"/>
  <c r="C68"/>
  <c r="B68"/>
  <c r="H68" s="1"/>
  <c r="I68" s="1"/>
  <c r="F67"/>
  <c r="E67"/>
  <c r="D67"/>
  <c r="C67"/>
  <c r="B67"/>
  <c r="H67" s="1"/>
  <c r="L67" s="1"/>
  <c r="E66"/>
  <c r="D66"/>
  <c r="C66"/>
  <c r="B66"/>
  <c r="H66" s="1"/>
  <c r="F65"/>
  <c r="E65"/>
  <c r="D65"/>
  <c r="C65"/>
  <c r="B65"/>
  <c r="H65" s="1"/>
  <c r="E64"/>
  <c r="D64"/>
  <c r="C64"/>
  <c r="B64"/>
  <c r="H64" s="1"/>
  <c r="F63"/>
  <c r="E63"/>
  <c r="D63"/>
  <c r="C63"/>
  <c r="B63"/>
  <c r="H63" s="1"/>
  <c r="F62"/>
  <c r="E62"/>
  <c r="D62"/>
  <c r="C62"/>
  <c r="B62"/>
  <c r="H62" s="1"/>
  <c r="L62" s="1"/>
  <c r="F61"/>
  <c r="E61"/>
  <c r="D61"/>
  <c r="C61"/>
  <c r="B61"/>
  <c r="H61" s="1"/>
  <c r="F60"/>
  <c r="E60"/>
  <c r="D60"/>
  <c r="C60"/>
  <c r="B60"/>
  <c r="H60" s="1"/>
  <c r="F59"/>
  <c r="E59"/>
  <c r="D59"/>
  <c r="C59"/>
  <c r="B59"/>
  <c r="H59" s="1"/>
  <c r="L59" s="1"/>
  <c r="E58"/>
  <c r="D58"/>
  <c r="C58"/>
  <c r="B58"/>
  <c r="H58" s="1"/>
  <c r="F57"/>
  <c r="E57"/>
  <c r="D57"/>
  <c r="C57"/>
  <c r="B57"/>
  <c r="H57" s="1"/>
  <c r="E56"/>
  <c r="D56"/>
  <c r="C56"/>
  <c r="B56"/>
  <c r="H56" s="1"/>
  <c r="L56" s="1"/>
  <c r="F55"/>
  <c r="E55"/>
  <c r="D55"/>
  <c r="C55"/>
  <c r="B55"/>
  <c r="H55" s="1"/>
  <c r="F54"/>
  <c r="E54"/>
  <c r="D54"/>
  <c r="C54"/>
  <c r="B54"/>
  <c r="H54" s="1"/>
  <c r="L54" s="1"/>
  <c r="F53"/>
  <c r="E53"/>
  <c r="D53"/>
  <c r="C53"/>
  <c r="B53"/>
  <c r="H53" s="1"/>
  <c r="I53" s="1"/>
  <c r="F52"/>
  <c r="E52"/>
  <c r="D52"/>
  <c r="C52"/>
  <c r="B52"/>
  <c r="H52" s="1"/>
  <c r="I52" s="1"/>
  <c r="F51"/>
  <c r="E51"/>
  <c r="D51"/>
  <c r="C51"/>
  <c r="B51"/>
  <c r="H51" s="1"/>
  <c r="L51" s="1"/>
  <c r="E50"/>
  <c r="D50"/>
  <c r="C50"/>
  <c r="B50"/>
  <c r="H50" s="1"/>
  <c r="F49"/>
  <c r="E49"/>
  <c r="D49"/>
  <c r="C49"/>
  <c r="B49"/>
  <c r="H49" s="1"/>
  <c r="E48"/>
  <c r="D48"/>
  <c r="C48"/>
  <c r="B48"/>
  <c r="H48" s="1"/>
  <c r="F47"/>
  <c r="E47"/>
  <c r="D47"/>
  <c r="C47"/>
  <c r="B47"/>
  <c r="H47" s="1"/>
  <c r="F46"/>
  <c r="E46"/>
  <c r="D46"/>
  <c r="C46"/>
  <c r="B46"/>
  <c r="H46" s="1"/>
  <c r="L46" s="1"/>
  <c r="E45"/>
  <c r="D45"/>
  <c r="C45"/>
  <c r="B45"/>
  <c r="H45" s="1"/>
  <c r="E44"/>
  <c r="D44"/>
  <c r="C44"/>
  <c r="B44"/>
  <c r="H44" s="1"/>
  <c r="E43"/>
  <c r="D43"/>
  <c r="C43"/>
  <c r="B43"/>
  <c r="H43" s="1"/>
  <c r="L43" s="1"/>
  <c r="E42"/>
  <c r="D42"/>
  <c r="C42"/>
  <c r="B42"/>
  <c r="H42" s="1"/>
  <c r="E41"/>
  <c r="D41"/>
  <c r="C41"/>
  <c r="B41"/>
  <c r="H41" s="1"/>
  <c r="E40"/>
  <c r="D40"/>
  <c r="C40"/>
  <c r="B40"/>
  <c r="H40" s="1"/>
  <c r="L40" s="1"/>
  <c r="E39"/>
  <c r="D39"/>
  <c r="C39"/>
  <c r="B39"/>
  <c r="H39" s="1"/>
  <c r="E38"/>
  <c r="D38"/>
  <c r="C38"/>
  <c r="B38"/>
  <c r="H38" s="1"/>
  <c r="L38" s="1"/>
  <c r="E37"/>
  <c r="D37"/>
  <c r="C37"/>
  <c r="B37"/>
  <c r="H37" s="1"/>
  <c r="E36"/>
  <c r="D36"/>
  <c r="C36"/>
  <c r="B36"/>
  <c r="H36" s="1"/>
  <c r="E35"/>
  <c r="D35"/>
  <c r="C35"/>
  <c r="B35"/>
  <c r="H35" s="1"/>
  <c r="L35" s="1"/>
  <c r="E34"/>
  <c r="D34"/>
  <c r="C34"/>
  <c r="B34"/>
  <c r="H34" s="1"/>
  <c r="K34" s="1"/>
  <c r="E33"/>
  <c r="D33"/>
  <c r="C33"/>
  <c r="B33"/>
  <c r="H33" s="1"/>
  <c r="E32"/>
  <c r="D32"/>
  <c r="C32"/>
  <c r="B32"/>
  <c r="H32" s="1"/>
  <c r="E31"/>
  <c r="D31"/>
  <c r="C31"/>
  <c r="B31"/>
  <c r="H31" s="1"/>
  <c r="E30"/>
  <c r="D30"/>
  <c r="C30"/>
  <c r="B30"/>
  <c r="H30" s="1"/>
  <c r="L30" s="1"/>
  <c r="E29"/>
  <c r="D29"/>
  <c r="C29"/>
  <c r="B29"/>
  <c r="H29" s="1"/>
  <c r="E28"/>
  <c r="D28"/>
  <c r="C28"/>
  <c r="B28"/>
  <c r="H28" s="1"/>
  <c r="E27"/>
  <c r="D27"/>
  <c r="C27"/>
  <c r="B27"/>
  <c r="H27" s="1"/>
  <c r="L27" s="1"/>
  <c r="E26"/>
  <c r="D26"/>
  <c r="C26"/>
  <c r="B26"/>
  <c r="H26" s="1"/>
  <c r="E25"/>
  <c r="D25"/>
  <c r="C25"/>
  <c r="B25"/>
  <c r="H25" s="1"/>
  <c r="J25" s="1"/>
  <c r="E24"/>
  <c r="D24"/>
  <c r="C24"/>
  <c r="B24"/>
  <c r="H24" s="1"/>
  <c r="E23"/>
  <c r="D23"/>
  <c r="C23"/>
  <c r="B23"/>
  <c r="H23" s="1"/>
  <c r="E22"/>
  <c r="D22"/>
  <c r="C22"/>
  <c r="B22"/>
  <c r="H22" s="1"/>
  <c r="L22" s="1"/>
  <c r="E21"/>
  <c r="D21"/>
  <c r="C21"/>
  <c r="B21"/>
  <c r="H21" s="1"/>
  <c r="E20"/>
  <c r="D20"/>
  <c r="C20"/>
  <c r="B20"/>
  <c r="H20" s="1"/>
  <c r="I20" s="1"/>
  <c r="E19"/>
  <c r="D19"/>
  <c r="C19"/>
  <c r="B19"/>
  <c r="H19" s="1"/>
  <c r="L19" s="1"/>
  <c r="E18"/>
  <c r="D18"/>
  <c r="C18"/>
  <c r="B18"/>
  <c r="H18" s="1"/>
  <c r="E17"/>
  <c r="D17"/>
  <c r="C17"/>
  <c r="B17"/>
  <c r="H17" s="1"/>
  <c r="E16"/>
  <c r="D16"/>
  <c r="C16"/>
  <c r="B16"/>
  <c r="H16" s="1"/>
  <c r="K16" s="1"/>
  <c r="E15"/>
  <c r="D15"/>
  <c r="C15"/>
  <c r="B15"/>
  <c r="H15" s="1"/>
  <c r="K15" s="1"/>
  <c r="E14"/>
  <c r="D14"/>
  <c r="C14"/>
  <c r="B14"/>
  <c r="H14" s="1"/>
  <c r="L14" s="1"/>
  <c r="E13"/>
  <c r="D13"/>
  <c r="C13"/>
  <c r="B13"/>
  <c r="H13" s="1"/>
  <c r="L13" s="1"/>
  <c r="E12"/>
  <c r="D12"/>
  <c r="C12"/>
  <c r="B12"/>
  <c r="H12" s="1"/>
  <c r="E11"/>
  <c r="D11"/>
  <c r="C11"/>
  <c r="B11"/>
  <c r="H11" s="1"/>
  <c r="L11" s="1"/>
  <c r="E10"/>
  <c r="D10"/>
  <c r="C10"/>
  <c r="B10"/>
  <c r="H10" s="1"/>
  <c r="K10" s="1"/>
  <c r="E9"/>
  <c r="D9"/>
  <c r="C9"/>
  <c r="B9"/>
  <c r="H9" s="1"/>
  <c r="E8"/>
  <c r="D8"/>
  <c r="C8"/>
  <c r="B8"/>
  <c r="H8" s="1"/>
  <c r="E7"/>
  <c r="D7"/>
  <c r="C7"/>
  <c r="B7"/>
  <c r="H7" s="1"/>
  <c r="E6"/>
  <c r="D6"/>
  <c r="C6"/>
  <c r="B6"/>
  <c r="H6" s="1"/>
  <c r="L6" s="1"/>
  <c r="E5"/>
  <c r="D5"/>
  <c r="C5"/>
  <c r="B5"/>
  <c r="H5" s="1"/>
  <c r="C3"/>
  <c r="C2"/>
  <c r="F69" i="14"/>
  <c r="E69"/>
  <c r="D69"/>
  <c r="C69"/>
  <c r="B69"/>
  <c r="H69" s="1"/>
  <c r="F68"/>
  <c r="E68"/>
  <c r="D68"/>
  <c r="C68"/>
  <c r="B68"/>
  <c r="H68" s="1"/>
  <c r="E67"/>
  <c r="D67"/>
  <c r="C67"/>
  <c r="B67"/>
  <c r="H67" s="1"/>
  <c r="F66"/>
  <c r="E66"/>
  <c r="D66"/>
  <c r="C66"/>
  <c r="B66"/>
  <c r="H66" s="1"/>
  <c r="K66" s="1"/>
  <c r="E65"/>
  <c r="D65"/>
  <c r="C65"/>
  <c r="B65"/>
  <c r="H65" s="1"/>
  <c r="E64"/>
  <c r="D64"/>
  <c r="C64"/>
  <c r="B64"/>
  <c r="H64" s="1"/>
  <c r="F63"/>
  <c r="E63"/>
  <c r="D63"/>
  <c r="C63"/>
  <c r="B63"/>
  <c r="H63" s="1"/>
  <c r="F62"/>
  <c r="E62"/>
  <c r="D62"/>
  <c r="C62"/>
  <c r="B62"/>
  <c r="H62" s="1"/>
  <c r="K62" s="1"/>
  <c r="F61"/>
  <c r="E61"/>
  <c r="D61"/>
  <c r="C61"/>
  <c r="B61"/>
  <c r="H61" s="1"/>
  <c r="F60"/>
  <c r="E60"/>
  <c r="D60"/>
  <c r="C60"/>
  <c r="B60"/>
  <c r="H60" s="1"/>
  <c r="I60" s="1"/>
  <c r="F59"/>
  <c r="E59"/>
  <c r="D59"/>
  <c r="C59"/>
  <c r="B59"/>
  <c r="H59" s="1"/>
  <c r="F58"/>
  <c r="E58"/>
  <c r="D58"/>
  <c r="C58"/>
  <c r="B58"/>
  <c r="H58" s="1"/>
  <c r="K58" s="1"/>
  <c r="E57"/>
  <c r="D57"/>
  <c r="C57"/>
  <c r="B57"/>
  <c r="H57" s="1"/>
  <c r="K57" s="1"/>
  <c r="E56"/>
  <c r="D56"/>
  <c r="C56"/>
  <c r="B56"/>
  <c r="H56" s="1"/>
  <c r="F55"/>
  <c r="E55"/>
  <c r="D55"/>
  <c r="C55"/>
  <c r="B55"/>
  <c r="H55" s="1"/>
  <c r="F54"/>
  <c r="E54"/>
  <c r="D54"/>
  <c r="C54"/>
  <c r="B54"/>
  <c r="H54" s="1"/>
  <c r="K54" s="1"/>
  <c r="F53"/>
  <c r="E53"/>
  <c r="D53"/>
  <c r="C53"/>
  <c r="B53"/>
  <c r="H53" s="1"/>
  <c r="K53" s="1"/>
  <c r="F52"/>
  <c r="E52"/>
  <c r="D52"/>
  <c r="C52"/>
  <c r="B52"/>
  <c r="H52" s="1"/>
  <c r="F51"/>
  <c r="E51"/>
  <c r="D51"/>
  <c r="C51"/>
  <c r="B51"/>
  <c r="H51" s="1"/>
  <c r="F50"/>
  <c r="E50"/>
  <c r="D50"/>
  <c r="C50"/>
  <c r="B50"/>
  <c r="H50" s="1"/>
  <c r="K50" s="1"/>
  <c r="E49"/>
  <c r="D49"/>
  <c r="C49"/>
  <c r="B49"/>
  <c r="H49" s="1"/>
  <c r="E48"/>
  <c r="D48"/>
  <c r="C48"/>
  <c r="B48"/>
  <c r="H48" s="1"/>
  <c r="I48" s="1"/>
  <c r="F47"/>
  <c r="E47"/>
  <c r="D47"/>
  <c r="C47"/>
  <c r="B47"/>
  <c r="H47" s="1"/>
  <c r="F46"/>
  <c r="E46"/>
  <c r="D46"/>
  <c r="C46"/>
  <c r="B46"/>
  <c r="H46" s="1"/>
  <c r="K46" s="1"/>
  <c r="E45"/>
  <c r="D45"/>
  <c r="C45"/>
  <c r="B45"/>
  <c r="H45" s="1"/>
  <c r="I45" s="1"/>
  <c r="E44"/>
  <c r="D44"/>
  <c r="C44"/>
  <c r="B44"/>
  <c r="H44" s="1"/>
  <c r="E43"/>
  <c r="D43"/>
  <c r="C43"/>
  <c r="B43"/>
  <c r="H43" s="1"/>
  <c r="E42"/>
  <c r="D42"/>
  <c r="C42"/>
  <c r="B42"/>
  <c r="H42" s="1"/>
  <c r="K42" s="1"/>
  <c r="E41"/>
  <c r="D41"/>
  <c r="C41"/>
  <c r="B41"/>
  <c r="H41" s="1"/>
  <c r="E40"/>
  <c r="D40"/>
  <c r="C40"/>
  <c r="B40"/>
  <c r="H40" s="1"/>
  <c r="I40" s="1"/>
  <c r="E39"/>
  <c r="D39"/>
  <c r="C39"/>
  <c r="B39"/>
  <c r="H39" s="1"/>
  <c r="E38"/>
  <c r="D38"/>
  <c r="C38"/>
  <c r="B38"/>
  <c r="H38" s="1"/>
  <c r="K38" s="1"/>
  <c r="E37"/>
  <c r="D37"/>
  <c r="C37"/>
  <c r="B37"/>
  <c r="H37" s="1"/>
  <c r="I37" s="1"/>
  <c r="E36"/>
  <c r="D36"/>
  <c r="C36"/>
  <c r="B36"/>
  <c r="H36" s="1"/>
  <c r="E35"/>
  <c r="D35"/>
  <c r="C35"/>
  <c r="B35"/>
  <c r="H35" s="1"/>
  <c r="E34"/>
  <c r="D34"/>
  <c r="C34"/>
  <c r="B34"/>
  <c r="H34" s="1"/>
  <c r="K34" s="1"/>
  <c r="E33"/>
  <c r="D33"/>
  <c r="C33"/>
  <c r="B33"/>
  <c r="H33" s="1"/>
  <c r="I33" s="1"/>
  <c r="E32"/>
  <c r="D32"/>
  <c r="C32"/>
  <c r="B32"/>
  <c r="H32" s="1"/>
  <c r="I32" s="1"/>
  <c r="E31"/>
  <c r="D31"/>
  <c r="C31"/>
  <c r="B31"/>
  <c r="H31" s="1"/>
  <c r="E30"/>
  <c r="D30"/>
  <c r="C30"/>
  <c r="B30"/>
  <c r="H30" s="1"/>
  <c r="K30" s="1"/>
  <c r="E29"/>
  <c r="D29"/>
  <c r="C29"/>
  <c r="B29"/>
  <c r="H29" s="1"/>
  <c r="I29" s="1"/>
  <c r="E28"/>
  <c r="D28"/>
  <c r="C28"/>
  <c r="B28"/>
  <c r="H28" s="1"/>
  <c r="I28" s="1"/>
  <c r="E27"/>
  <c r="D27"/>
  <c r="C27"/>
  <c r="B27"/>
  <c r="H27" s="1"/>
  <c r="E26"/>
  <c r="D26"/>
  <c r="C26"/>
  <c r="B26"/>
  <c r="H26" s="1"/>
  <c r="K26" s="1"/>
  <c r="E25"/>
  <c r="D25"/>
  <c r="C25"/>
  <c r="B25"/>
  <c r="H25" s="1"/>
  <c r="I25" s="1"/>
  <c r="E24"/>
  <c r="D24"/>
  <c r="C24"/>
  <c r="B24"/>
  <c r="H24" s="1"/>
  <c r="E23"/>
  <c r="D23"/>
  <c r="C23"/>
  <c r="B23"/>
  <c r="H23" s="1"/>
  <c r="E22"/>
  <c r="D22"/>
  <c r="C22"/>
  <c r="B22"/>
  <c r="H22" s="1"/>
  <c r="K22" s="1"/>
  <c r="E21"/>
  <c r="D21"/>
  <c r="C21"/>
  <c r="B21"/>
  <c r="H21" s="1"/>
  <c r="E20"/>
  <c r="D20"/>
  <c r="C20"/>
  <c r="B20"/>
  <c r="H20" s="1"/>
  <c r="E19"/>
  <c r="D19"/>
  <c r="C19"/>
  <c r="B19"/>
  <c r="H19" s="1"/>
  <c r="E18"/>
  <c r="D18"/>
  <c r="C18"/>
  <c r="B18"/>
  <c r="H18" s="1"/>
  <c r="K18" s="1"/>
  <c r="E17"/>
  <c r="D17"/>
  <c r="C17"/>
  <c r="B17"/>
  <c r="H17" s="1"/>
  <c r="E16"/>
  <c r="D16"/>
  <c r="C16"/>
  <c r="B16"/>
  <c r="H16" s="1"/>
  <c r="E15"/>
  <c r="D15"/>
  <c r="C15"/>
  <c r="B15"/>
  <c r="H15" s="1"/>
  <c r="E14"/>
  <c r="D14"/>
  <c r="C14"/>
  <c r="B14"/>
  <c r="H14" s="1"/>
  <c r="K14" s="1"/>
  <c r="E13"/>
  <c r="D13"/>
  <c r="C13"/>
  <c r="B13"/>
  <c r="H13" s="1"/>
  <c r="I13" s="1"/>
  <c r="E12"/>
  <c r="D12"/>
  <c r="C12"/>
  <c r="B12"/>
  <c r="H12" s="1"/>
  <c r="E11"/>
  <c r="D11"/>
  <c r="C11"/>
  <c r="B11"/>
  <c r="H11" s="1"/>
  <c r="E10"/>
  <c r="D10"/>
  <c r="C10"/>
  <c r="B10"/>
  <c r="H10" s="1"/>
  <c r="K10" s="1"/>
  <c r="E9"/>
  <c r="D9"/>
  <c r="C9"/>
  <c r="B9"/>
  <c r="H9" s="1"/>
  <c r="E8"/>
  <c r="D8"/>
  <c r="C8"/>
  <c r="B8"/>
  <c r="H8" s="1"/>
  <c r="I8" s="1"/>
  <c r="E7"/>
  <c r="D7"/>
  <c r="C7"/>
  <c r="B7"/>
  <c r="H7" s="1"/>
  <c r="E6"/>
  <c r="D6"/>
  <c r="C6"/>
  <c r="B6"/>
  <c r="H6" s="1"/>
  <c r="K6" s="1"/>
  <c r="E5"/>
  <c r="D5"/>
  <c r="C5"/>
  <c r="B5"/>
  <c r="H5" s="1"/>
  <c r="I5" s="1"/>
  <c r="D3"/>
  <c r="D2"/>
  <c r="F69" i="13"/>
  <c r="E69"/>
  <c r="D69"/>
  <c r="C69"/>
  <c r="B69"/>
  <c r="H69" s="1"/>
  <c r="L69" s="1"/>
  <c r="F68"/>
  <c r="E68"/>
  <c r="D68"/>
  <c r="C68"/>
  <c r="B68"/>
  <c r="H68" s="1"/>
  <c r="E67"/>
  <c r="D67"/>
  <c r="C67"/>
  <c r="B67"/>
  <c r="H67" s="1"/>
  <c r="L67" s="1"/>
  <c r="F66"/>
  <c r="E66"/>
  <c r="D66"/>
  <c r="C66"/>
  <c r="B66"/>
  <c r="H66" s="1"/>
  <c r="E65"/>
  <c r="D65"/>
  <c r="C65"/>
  <c r="B65"/>
  <c r="H65" s="1"/>
  <c r="K65" s="1"/>
  <c r="F64"/>
  <c r="E64"/>
  <c r="D64"/>
  <c r="C64"/>
  <c r="B64"/>
  <c r="H64" s="1"/>
  <c r="F63"/>
  <c r="E63"/>
  <c r="D63"/>
  <c r="C63"/>
  <c r="B63"/>
  <c r="H63" s="1"/>
  <c r="F62"/>
  <c r="E62"/>
  <c r="D62"/>
  <c r="C62"/>
  <c r="B62"/>
  <c r="H62" s="1"/>
  <c r="F61"/>
  <c r="E61"/>
  <c r="D61"/>
  <c r="C61"/>
  <c r="B61"/>
  <c r="H61" s="1"/>
  <c r="L61" s="1"/>
  <c r="F60"/>
  <c r="E60"/>
  <c r="D60"/>
  <c r="C60"/>
  <c r="B60"/>
  <c r="H60" s="1"/>
  <c r="F59"/>
  <c r="E59"/>
  <c r="D59"/>
  <c r="C59"/>
  <c r="B59"/>
  <c r="H59" s="1"/>
  <c r="I59" s="1"/>
  <c r="F58"/>
  <c r="E58"/>
  <c r="D58"/>
  <c r="C58"/>
  <c r="B58"/>
  <c r="H58" s="1"/>
  <c r="E57"/>
  <c r="D57"/>
  <c r="C57"/>
  <c r="B57"/>
  <c r="H57" s="1"/>
  <c r="F56"/>
  <c r="E56"/>
  <c r="D56"/>
  <c r="C56"/>
  <c r="B56"/>
  <c r="H56" s="1"/>
  <c r="L56" s="1"/>
  <c r="F55"/>
  <c r="E55"/>
  <c r="D55"/>
  <c r="C55"/>
  <c r="B55"/>
  <c r="H55" s="1"/>
  <c r="F54"/>
  <c r="E54"/>
  <c r="D54"/>
  <c r="C54"/>
  <c r="B54"/>
  <c r="H54" s="1"/>
  <c r="F53"/>
  <c r="E53"/>
  <c r="D53"/>
  <c r="C53"/>
  <c r="B53"/>
  <c r="H53" s="1"/>
  <c r="L53" s="1"/>
  <c r="F52"/>
  <c r="E52"/>
  <c r="D52"/>
  <c r="C52"/>
  <c r="B52"/>
  <c r="H52" s="1"/>
  <c r="F51"/>
  <c r="E51"/>
  <c r="D51"/>
  <c r="C51"/>
  <c r="B51"/>
  <c r="H51" s="1"/>
  <c r="F50"/>
  <c r="E50"/>
  <c r="D50"/>
  <c r="C50"/>
  <c r="B50"/>
  <c r="H50" s="1"/>
  <c r="E49"/>
  <c r="D49"/>
  <c r="C49"/>
  <c r="B49"/>
  <c r="H49" s="1"/>
  <c r="F48"/>
  <c r="E48"/>
  <c r="D48"/>
  <c r="C48"/>
  <c r="B48"/>
  <c r="H48" s="1"/>
  <c r="F47"/>
  <c r="E47"/>
  <c r="D47"/>
  <c r="C47"/>
  <c r="B47"/>
  <c r="H47" s="1"/>
  <c r="F46"/>
  <c r="E46"/>
  <c r="D46"/>
  <c r="C46"/>
  <c r="B46"/>
  <c r="H46" s="1"/>
  <c r="E45"/>
  <c r="D45"/>
  <c r="C45"/>
  <c r="B45"/>
  <c r="H45" s="1"/>
  <c r="L45" s="1"/>
  <c r="E44"/>
  <c r="D44"/>
  <c r="C44"/>
  <c r="B44"/>
  <c r="H44" s="1"/>
  <c r="K44" s="1"/>
  <c r="E43"/>
  <c r="D43"/>
  <c r="C43"/>
  <c r="B43"/>
  <c r="H43" s="1"/>
  <c r="E42"/>
  <c r="D42"/>
  <c r="C42"/>
  <c r="B42"/>
  <c r="H42" s="1"/>
  <c r="L42" s="1"/>
  <c r="E41"/>
  <c r="D41"/>
  <c r="C41"/>
  <c r="B41"/>
  <c r="H41" s="1"/>
  <c r="E40"/>
  <c r="D40"/>
  <c r="C40"/>
  <c r="B40"/>
  <c r="H40" s="1"/>
  <c r="E39"/>
  <c r="D39"/>
  <c r="C39"/>
  <c r="B39"/>
  <c r="H39" s="1"/>
  <c r="I39" s="1"/>
  <c r="E38"/>
  <c r="D38"/>
  <c r="C38"/>
  <c r="B38"/>
  <c r="H38" s="1"/>
  <c r="E37"/>
  <c r="D37"/>
  <c r="C37"/>
  <c r="B37"/>
  <c r="H37" s="1"/>
  <c r="L37" s="1"/>
  <c r="E36"/>
  <c r="D36"/>
  <c r="C36"/>
  <c r="B36"/>
  <c r="H36" s="1"/>
  <c r="E35"/>
  <c r="D35"/>
  <c r="C35"/>
  <c r="B35"/>
  <c r="H35" s="1"/>
  <c r="E34"/>
  <c r="D34"/>
  <c r="C34"/>
  <c r="B34"/>
  <c r="H34" s="1"/>
  <c r="K34" s="1"/>
  <c r="E33"/>
  <c r="D33"/>
  <c r="C33"/>
  <c r="B33"/>
  <c r="H33" s="1"/>
  <c r="E32"/>
  <c r="D32"/>
  <c r="C32"/>
  <c r="B32"/>
  <c r="H32" s="1"/>
  <c r="E31"/>
  <c r="D31"/>
  <c r="C31"/>
  <c r="B31"/>
  <c r="H31" s="1"/>
  <c r="I31" s="1"/>
  <c r="E30"/>
  <c r="D30"/>
  <c r="C30"/>
  <c r="B30"/>
  <c r="H30" s="1"/>
  <c r="E29"/>
  <c r="D29"/>
  <c r="C29"/>
  <c r="B29"/>
  <c r="H29" s="1"/>
  <c r="L29" s="1"/>
  <c r="E28"/>
  <c r="D28"/>
  <c r="C28"/>
  <c r="B28"/>
  <c r="H28" s="1"/>
  <c r="E27"/>
  <c r="D27"/>
  <c r="C27"/>
  <c r="B27"/>
  <c r="H27" s="1"/>
  <c r="E26"/>
  <c r="D26"/>
  <c r="C26"/>
  <c r="B26"/>
  <c r="H26" s="1"/>
  <c r="E25"/>
  <c r="D25"/>
  <c r="C25"/>
  <c r="B25"/>
  <c r="H25" s="1"/>
  <c r="K25" s="1"/>
  <c r="E24"/>
  <c r="D24"/>
  <c r="C24"/>
  <c r="B24"/>
  <c r="H24" s="1"/>
  <c r="E23"/>
  <c r="D23"/>
  <c r="C23"/>
  <c r="B23"/>
  <c r="H23" s="1"/>
  <c r="E22"/>
  <c r="D22"/>
  <c r="C22"/>
  <c r="B22"/>
  <c r="H22" s="1"/>
  <c r="E21"/>
  <c r="D21"/>
  <c r="C21"/>
  <c r="B21"/>
  <c r="H21" s="1"/>
  <c r="L21" s="1"/>
  <c r="E20"/>
  <c r="D20"/>
  <c r="C20"/>
  <c r="B20"/>
  <c r="H20" s="1"/>
  <c r="E19"/>
  <c r="D19"/>
  <c r="C19"/>
  <c r="B19"/>
  <c r="H19" s="1"/>
  <c r="E18"/>
  <c r="D18"/>
  <c r="C18"/>
  <c r="B18"/>
  <c r="H18" s="1"/>
  <c r="E17"/>
  <c r="D17"/>
  <c r="C17"/>
  <c r="B17"/>
  <c r="H17" s="1"/>
  <c r="L17" s="1"/>
  <c r="E16"/>
  <c r="D16"/>
  <c r="C16"/>
  <c r="B16"/>
  <c r="H16" s="1"/>
  <c r="E15"/>
  <c r="D15"/>
  <c r="C15"/>
  <c r="B15"/>
  <c r="H15" s="1"/>
  <c r="I15" s="1"/>
  <c r="E14"/>
  <c r="D14"/>
  <c r="C14"/>
  <c r="B14"/>
  <c r="H14" s="1"/>
  <c r="L14" s="1"/>
  <c r="E13"/>
  <c r="D13"/>
  <c r="C13"/>
  <c r="B13"/>
  <c r="H13" s="1"/>
  <c r="E12"/>
  <c r="D12"/>
  <c r="C12"/>
  <c r="B12"/>
  <c r="H12" s="1"/>
  <c r="E11"/>
  <c r="D11"/>
  <c r="C11"/>
  <c r="B11"/>
  <c r="H11" s="1"/>
  <c r="E10"/>
  <c r="D10"/>
  <c r="C10"/>
  <c r="B10"/>
  <c r="H10" s="1"/>
  <c r="E9"/>
  <c r="D9"/>
  <c r="C9"/>
  <c r="B9"/>
  <c r="H9" s="1"/>
  <c r="L9" s="1"/>
  <c r="E8"/>
  <c r="D8"/>
  <c r="C8"/>
  <c r="B8"/>
  <c r="H8" s="1"/>
  <c r="E7"/>
  <c r="D7"/>
  <c r="C7"/>
  <c r="B7"/>
  <c r="H7" s="1"/>
  <c r="E6"/>
  <c r="D6"/>
  <c r="C6"/>
  <c r="B6"/>
  <c r="H6" s="1"/>
  <c r="L6" s="1"/>
  <c r="E5"/>
  <c r="D5"/>
  <c r="C5"/>
  <c r="B5"/>
  <c r="H5" s="1"/>
  <c r="C3"/>
  <c r="C2"/>
  <c r="F69" i="12"/>
  <c r="E69"/>
  <c r="D69"/>
  <c r="C69"/>
  <c r="B69"/>
  <c r="H69" s="1"/>
  <c r="F68"/>
  <c r="E68"/>
  <c r="D68"/>
  <c r="C68"/>
  <c r="B68"/>
  <c r="H68" s="1"/>
  <c r="E67"/>
  <c r="D67"/>
  <c r="C67"/>
  <c r="B67"/>
  <c r="H67" s="1"/>
  <c r="F66"/>
  <c r="E66"/>
  <c r="D66"/>
  <c r="C66"/>
  <c r="B66"/>
  <c r="H66" s="1"/>
  <c r="F65"/>
  <c r="E65"/>
  <c r="D65"/>
  <c r="C65"/>
  <c r="B65"/>
  <c r="H65" s="1"/>
  <c r="L65" s="1"/>
  <c r="E64"/>
  <c r="D64"/>
  <c r="C64"/>
  <c r="B64"/>
  <c r="H64" s="1"/>
  <c r="F63"/>
  <c r="E63"/>
  <c r="D63"/>
  <c r="C63"/>
  <c r="B63"/>
  <c r="H63" s="1"/>
  <c r="F62"/>
  <c r="E62"/>
  <c r="D62"/>
  <c r="C62"/>
  <c r="B62"/>
  <c r="H62" s="1"/>
  <c r="L62" s="1"/>
  <c r="F61"/>
  <c r="E61"/>
  <c r="D61"/>
  <c r="C61"/>
  <c r="B61"/>
  <c r="H61" s="1"/>
  <c r="F60"/>
  <c r="E60"/>
  <c r="D60"/>
  <c r="C60"/>
  <c r="B60"/>
  <c r="H60" s="1"/>
  <c r="F59"/>
  <c r="E59"/>
  <c r="D59"/>
  <c r="C59"/>
  <c r="B59"/>
  <c r="H59" s="1"/>
  <c r="F58"/>
  <c r="E58"/>
  <c r="D58"/>
  <c r="C58"/>
  <c r="B58"/>
  <c r="H58" s="1"/>
  <c r="F57"/>
  <c r="E57"/>
  <c r="D57"/>
  <c r="C57"/>
  <c r="B57"/>
  <c r="H57" s="1"/>
  <c r="L57" s="1"/>
  <c r="E56"/>
  <c r="D56"/>
  <c r="C56"/>
  <c r="B56"/>
  <c r="H56" s="1"/>
  <c r="F55"/>
  <c r="E55"/>
  <c r="D55"/>
  <c r="C55"/>
  <c r="B55"/>
  <c r="H55" s="1"/>
  <c r="F54"/>
  <c r="E54"/>
  <c r="D54"/>
  <c r="C54"/>
  <c r="B54"/>
  <c r="H54" s="1"/>
  <c r="L54" s="1"/>
  <c r="F53"/>
  <c r="E53"/>
  <c r="D53"/>
  <c r="C53"/>
  <c r="B53"/>
  <c r="H53" s="1"/>
  <c r="F52"/>
  <c r="E52"/>
  <c r="D52"/>
  <c r="C52"/>
  <c r="B52"/>
  <c r="H52" s="1"/>
  <c r="F51"/>
  <c r="E51"/>
  <c r="D51"/>
  <c r="C51"/>
  <c r="B51"/>
  <c r="H51" s="1"/>
  <c r="F50"/>
  <c r="E50"/>
  <c r="D50"/>
  <c r="C50"/>
  <c r="B50"/>
  <c r="H50" s="1"/>
  <c r="F49"/>
  <c r="E49"/>
  <c r="D49"/>
  <c r="C49"/>
  <c r="B49"/>
  <c r="H49" s="1"/>
  <c r="L49" s="1"/>
  <c r="E48"/>
  <c r="D48"/>
  <c r="C48"/>
  <c r="B48"/>
  <c r="H48" s="1"/>
  <c r="F47"/>
  <c r="E47"/>
  <c r="D47"/>
  <c r="C47"/>
  <c r="B47"/>
  <c r="H47" s="1"/>
  <c r="F46"/>
  <c r="E46"/>
  <c r="D46"/>
  <c r="C46"/>
  <c r="B46"/>
  <c r="H46" s="1"/>
  <c r="L46" s="1"/>
  <c r="E45"/>
  <c r="D45"/>
  <c r="C45"/>
  <c r="B45"/>
  <c r="H45" s="1"/>
  <c r="E44"/>
  <c r="D44"/>
  <c r="C44"/>
  <c r="B44"/>
  <c r="H44" s="1"/>
  <c r="E43"/>
  <c r="D43"/>
  <c r="C43"/>
  <c r="B43"/>
  <c r="H43" s="1"/>
  <c r="L43" s="1"/>
  <c r="E42"/>
  <c r="D42"/>
  <c r="C42"/>
  <c r="B42"/>
  <c r="H42" s="1"/>
  <c r="L42" s="1"/>
  <c r="E41"/>
  <c r="D41"/>
  <c r="C41"/>
  <c r="B41"/>
  <c r="H41" s="1"/>
  <c r="L41" s="1"/>
  <c r="E40"/>
  <c r="D40"/>
  <c r="C40"/>
  <c r="B40"/>
  <c r="H40" s="1"/>
  <c r="E39"/>
  <c r="D39"/>
  <c r="C39"/>
  <c r="B39"/>
  <c r="H39" s="1"/>
  <c r="E38"/>
  <c r="D38"/>
  <c r="C38"/>
  <c r="B38"/>
  <c r="H38" s="1"/>
  <c r="L38" s="1"/>
  <c r="E37"/>
  <c r="D37"/>
  <c r="C37"/>
  <c r="B37"/>
  <c r="H37" s="1"/>
  <c r="E36"/>
  <c r="D36"/>
  <c r="C36"/>
  <c r="B36"/>
  <c r="H36" s="1"/>
  <c r="E35"/>
  <c r="D35"/>
  <c r="C35"/>
  <c r="B35"/>
  <c r="H35" s="1"/>
  <c r="E34"/>
  <c r="D34"/>
  <c r="C34"/>
  <c r="B34"/>
  <c r="H34" s="1"/>
  <c r="E33"/>
  <c r="D33"/>
  <c r="C33"/>
  <c r="B33"/>
  <c r="H33" s="1"/>
  <c r="L33" s="1"/>
  <c r="E32"/>
  <c r="D32"/>
  <c r="C32"/>
  <c r="B32"/>
  <c r="H32" s="1"/>
  <c r="E31"/>
  <c r="D31"/>
  <c r="C31"/>
  <c r="B31"/>
  <c r="H31" s="1"/>
  <c r="E30"/>
  <c r="D30"/>
  <c r="C30"/>
  <c r="B30"/>
  <c r="H30" s="1"/>
  <c r="L30" s="1"/>
  <c r="E29"/>
  <c r="D29"/>
  <c r="C29"/>
  <c r="B29"/>
  <c r="H29" s="1"/>
  <c r="E28"/>
  <c r="D28"/>
  <c r="C28"/>
  <c r="B28"/>
  <c r="H28" s="1"/>
  <c r="E27"/>
  <c r="D27"/>
  <c r="C27"/>
  <c r="B27"/>
  <c r="H27" s="1"/>
  <c r="E26"/>
  <c r="D26"/>
  <c r="C26"/>
  <c r="B26"/>
  <c r="H26" s="1"/>
  <c r="E25"/>
  <c r="D25"/>
  <c r="C25"/>
  <c r="B25"/>
  <c r="H25" s="1"/>
  <c r="E24"/>
  <c r="D24"/>
  <c r="C24"/>
  <c r="B24"/>
  <c r="H24" s="1"/>
  <c r="L24" s="1"/>
  <c r="E23"/>
  <c r="D23"/>
  <c r="C23"/>
  <c r="B23"/>
  <c r="H23" s="1"/>
  <c r="E22"/>
  <c r="D22"/>
  <c r="C22"/>
  <c r="B22"/>
  <c r="H22" s="1"/>
  <c r="L22" s="1"/>
  <c r="E21"/>
  <c r="D21"/>
  <c r="C21"/>
  <c r="B21"/>
  <c r="H21" s="1"/>
  <c r="L21" s="1"/>
  <c r="E20"/>
  <c r="D20"/>
  <c r="C20"/>
  <c r="B20"/>
  <c r="H20" s="1"/>
  <c r="E19"/>
  <c r="D19"/>
  <c r="C19"/>
  <c r="B19"/>
  <c r="H19" s="1"/>
  <c r="L19" s="1"/>
  <c r="E18"/>
  <c r="D18"/>
  <c r="C18"/>
  <c r="B18"/>
  <c r="H18" s="1"/>
  <c r="E17"/>
  <c r="D17"/>
  <c r="C17"/>
  <c r="B17"/>
  <c r="H17" s="1"/>
  <c r="E16"/>
  <c r="D16"/>
  <c r="C16"/>
  <c r="B16"/>
  <c r="H16" s="1"/>
  <c r="L16" s="1"/>
  <c r="E15"/>
  <c r="D15"/>
  <c r="C15"/>
  <c r="B15"/>
  <c r="H15" s="1"/>
  <c r="E14"/>
  <c r="D14"/>
  <c r="C14"/>
  <c r="B14"/>
  <c r="H14" s="1"/>
  <c r="L14" s="1"/>
  <c r="E13"/>
  <c r="D13"/>
  <c r="C13"/>
  <c r="B13"/>
  <c r="H13" s="1"/>
  <c r="K13" s="1"/>
  <c r="E12"/>
  <c r="D12"/>
  <c r="C12"/>
  <c r="B12"/>
  <c r="H12" s="1"/>
  <c r="E11"/>
  <c r="D11"/>
  <c r="C11"/>
  <c r="B11"/>
  <c r="H11" s="1"/>
  <c r="K11" s="1"/>
  <c r="E10"/>
  <c r="D10"/>
  <c r="C10"/>
  <c r="B10"/>
  <c r="H10" s="1"/>
  <c r="E9"/>
  <c r="D9"/>
  <c r="C9"/>
  <c r="B9"/>
  <c r="H9" s="1"/>
  <c r="L9" s="1"/>
  <c r="E8"/>
  <c r="D8"/>
  <c r="C8"/>
  <c r="B8"/>
  <c r="H8" s="1"/>
  <c r="L8" s="1"/>
  <c r="E7"/>
  <c r="D7"/>
  <c r="C7"/>
  <c r="B7"/>
  <c r="H7" s="1"/>
  <c r="E6"/>
  <c r="D6"/>
  <c r="C6"/>
  <c r="B6"/>
  <c r="H6" s="1"/>
  <c r="L6" s="1"/>
  <c r="E5"/>
  <c r="D5"/>
  <c r="C5"/>
  <c r="B5"/>
  <c r="H5" s="1"/>
  <c r="J5" s="1"/>
  <c r="C3"/>
  <c r="C2"/>
  <c r="F97" i="14" l="1"/>
  <c r="F76" i="16"/>
  <c r="F82" i="12"/>
  <c r="F91"/>
  <c r="F103" i="15"/>
  <c r="F84"/>
  <c r="F96" i="19"/>
  <c r="F18" i="20"/>
  <c r="F6" i="21"/>
  <c r="F10"/>
  <c r="F14"/>
  <c r="F18"/>
  <c r="F22"/>
  <c r="F50"/>
  <c r="F97" i="13"/>
  <c r="F103" i="14"/>
  <c r="F71" i="15"/>
  <c r="F84" i="16"/>
  <c r="F20" i="18"/>
  <c r="F76" i="13"/>
  <c r="F11" i="17"/>
  <c r="F54"/>
  <c r="F5" i="21"/>
  <c r="F13"/>
  <c r="F21"/>
  <c r="F45"/>
  <c r="F86" i="12"/>
  <c r="F84" i="13"/>
  <c r="F82" i="14"/>
  <c r="F100" i="15"/>
  <c r="F79"/>
  <c r="F92" i="16"/>
  <c r="F5" i="17"/>
  <c r="F22"/>
  <c r="F59" i="20"/>
  <c r="F100" i="14"/>
  <c r="F4" i="21"/>
  <c r="F12"/>
  <c r="F44"/>
  <c r="F63" i="16"/>
  <c r="F87" i="15"/>
  <c r="F57" i="17"/>
  <c r="F74" i="12"/>
  <c r="F100" i="13"/>
  <c r="F88" i="14"/>
  <c r="F5" i="19"/>
  <c r="F7" i="21"/>
  <c r="F15"/>
  <c r="F47"/>
  <c r="L35" i="20"/>
  <c r="I35"/>
  <c r="M39"/>
  <c r="I43" i="19"/>
  <c r="M17" i="17"/>
  <c r="K85" i="16"/>
  <c r="L90"/>
  <c r="I11" i="12"/>
  <c r="I35" i="17"/>
  <c r="M39" i="19"/>
  <c r="I39"/>
  <c r="J39"/>
  <c r="L39"/>
  <c r="L34" i="15"/>
  <c r="K71" i="16"/>
  <c r="I76" i="13"/>
  <c r="E91" i="1"/>
  <c r="K40" i="15"/>
  <c r="L76" i="13"/>
  <c r="I31" i="18"/>
  <c r="K79" i="12"/>
  <c r="K40" i="16"/>
  <c r="I33" i="12"/>
  <c r="I100" i="13"/>
  <c r="K42"/>
  <c r="K5" i="16"/>
  <c r="I81"/>
  <c r="L49" i="18"/>
  <c r="L10" i="15"/>
  <c r="J81" i="16"/>
  <c r="I49" i="12"/>
  <c r="K26" i="15"/>
  <c r="L26"/>
  <c r="L16" i="16"/>
  <c r="K16"/>
  <c r="L56"/>
  <c r="K56"/>
  <c r="I95" i="13"/>
  <c r="J95"/>
  <c r="K82" i="16"/>
  <c r="J82"/>
  <c r="I82"/>
  <c r="L82"/>
  <c r="J10" i="17"/>
  <c r="L10"/>
  <c r="K10"/>
  <c r="I10"/>
  <c r="J58" i="12"/>
  <c r="L58"/>
  <c r="K58"/>
  <c r="J10" i="13"/>
  <c r="L10"/>
  <c r="K10"/>
  <c r="I10"/>
  <c r="K12"/>
  <c r="L12"/>
  <c r="I12"/>
  <c r="L22"/>
  <c r="K22"/>
  <c r="J26"/>
  <c r="L26"/>
  <c r="K26"/>
  <c r="I26"/>
  <c r="K36"/>
  <c r="L36"/>
  <c r="I36"/>
  <c r="L40"/>
  <c r="K40"/>
  <c r="I40"/>
  <c r="L51"/>
  <c r="K51"/>
  <c r="J51"/>
  <c r="I51"/>
  <c r="L61" i="15"/>
  <c r="J61"/>
  <c r="I61"/>
  <c r="K61"/>
  <c r="K66"/>
  <c r="L66"/>
  <c r="J51" i="16"/>
  <c r="K51"/>
  <c r="I51"/>
  <c r="L51"/>
  <c r="K71" i="12"/>
  <c r="J71"/>
  <c r="I71"/>
  <c r="L71"/>
  <c r="J74" i="13"/>
  <c r="K74"/>
  <c r="I74"/>
  <c r="I92" i="15"/>
  <c r="J92"/>
  <c r="K92"/>
  <c r="K90"/>
  <c r="L90"/>
  <c r="I88"/>
  <c r="L88"/>
  <c r="K88"/>
  <c r="J88"/>
  <c r="J50" i="12"/>
  <c r="L50"/>
  <c r="K50"/>
  <c r="L32" i="15"/>
  <c r="K32"/>
  <c r="J32"/>
  <c r="K53" i="12"/>
  <c r="L53"/>
  <c r="I53"/>
  <c r="L68"/>
  <c r="J68"/>
  <c r="I68"/>
  <c r="L16" i="13"/>
  <c r="K16"/>
  <c r="L56" i="12"/>
  <c r="J56"/>
  <c r="I56"/>
  <c r="K61"/>
  <c r="L61"/>
  <c r="I61"/>
  <c r="J66"/>
  <c r="L66"/>
  <c r="K66"/>
  <c r="L49" i="15"/>
  <c r="J49"/>
  <c r="I49"/>
  <c r="K49"/>
  <c r="I64"/>
  <c r="J64"/>
  <c r="K64"/>
  <c r="L64"/>
  <c r="L99" i="12"/>
  <c r="K99"/>
  <c r="J99"/>
  <c r="I99"/>
  <c r="K95"/>
  <c r="J95"/>
  <c r="L95"/>
  <c r="I95"/>
  <c r="L80" i="13"/>
  <c r="K80"/>
  <c r="I80"/>
  <c r="I100" i="15"/>
  <c r="K100"/>
  <c r="J100"/>
  <c r="I96"/>
  <c r="L96"/>
  <c r="K96"/>
  <c r="J96"/>
  <c r="L77"/>
  <c r="K77"/>
  <c r="J77"/>
  <c r="I77"/>
  <c r="J88" i="16"/>
  <c r="L88"/>
  <c r="K88"/>
  <c r="I88"/>
  <c r="L42" i="17"/>
  <c r="K42"/>
  <c r="J42"/>
  <c r="I42"/>
  <c r="I12" i="15"/>
  <c r="J12"/>
  <c r="K12"/>
  <c r="I44"/>
  <c r="K44"/>
  <c r="J44"/>
  <c r="J26" i="12"/>
  <c r="L26"/>
  <c r="K26"/>
  <c r="K36"/>
  <c r="L36"/>
  <c r="J36"/>
  <c r="I36"/>
  <c r="K44"/>
  <c r="J44"/>
  <c r="I44"/>
  <c r="L44"/>
  <c r="L51"/>
  <c r="K51"/>
  <c r="J51"/>
  <c r="I51"/>
  <c r="L64"/>
  <c r="J64"/>
  <c r="I64"/>
  <c r="L62" i="13"/>
  <c r="K62"/>
  <c r="J62"/>
  <c r="J47" i="15"/>
  <c r="K47"/>
  <c r="L47"/>
  <c r="I47"/>
  <c r="L69"/>
  <c r="K69"/>
  <c r="J69"/>
  <c r="I69"/>
  <c r="J59" i="16"/>
  <c r="K59"/>
  <c r="I59"/>
  <c r="L59"/>
  <c r="L77" i="12"/>
  <c r="I77"/>
  <c r="L75"/>
  <c r="J75"/>
  <c r="I75"/>
  <c r="K75"/>
  <c r="L86" i="13"/>
  <c r="K86"/>
  <c r="J86"/>
  <c r="L77" i="16"/>
  <c r="K77"/>
  <c r="K24" i="17"/>
  <c r="L24"/>
  <c r="M24"/>
  <c r="K26"/>
  <c r="J26"/>
  <c r="I26"/>
  <c r="L26"/>
  <c r="L63"/>
  <c r="J63"/>
  <c r="I63"/>
  <c r="L8" i="15"/>
  <c r="K8"/>
  <c r="J8"/>
  <c r="J10" i="16"/>
  <c r="L10"/>
  <c r="K10"/>
  <c r="I10"/>
  <c r="L8" i="17"/>
  <c r="K8"/>
  <c r="M8"/>
  <c r="L21" i="15"/>
  <c r="K21"/>
  <c r="I21"/>
  <c r="J21"/>
  <c r="L45"/>
  <c r="K45"/>
  <c r="J45"/>
  <c r="I45"/>
  <c r="L57"/>
  <c r="K57"/>
  <c r="J57"/>
  <c r="I57"/>
  <c r="J7" i="16"/>
  <c r="K7"/>
  <c r="J11"/>
  <c r="L11"/>
  <c r="K11"/>
  <c r="I11"/>
  <c r="J31"/>
  <c r="K31"/>
  <c r="L33"/>
  <c r="K33"/>
  <c r="I33"/>
  <c r="K37"/>
  <c r="L37"/>
  <c r="J37"/>
  <c r="I37"/>
  <c r="J43"/>
  <c r="L43"/>
  <c r="K43"/>
  <c r="I43"/>
  <c r="K45"/>
  <c r="J45"/>
  <c r="I45"/>
  <c r="L45"/>
  <c r="L69"/>
  <c r="K69"/>
  <c r="I69"/>
  <c r="J69"/>
  <c r="J92" i="13"/>
  <c r="L92"/>
  <c r="K92"/>
  <c r="I92"/>
  <c r="I104" i="15"/>
  <c r="L104"/>
  <c r="K104"/>
  <c r="J104"/>
  <c r="J87"/>
  <c r="K87"/>
  <c r="I87"/>
  <c r="L87"/>
  <c r="L85"/>
  <c r="K85"/>
  <c r="J85"/>
  <c r="I85"/>
  <c r="J11" i="17"/>
  <c r="L11"/>
  <c r="K11"/>
  <c r="I11"/>
  <c r="I39" i="18"/>
  <c r="J39"/>
  <c r="J18" i="16"/>
  <c r="K18"/>
  <c r="I18"/>
  <c r="L18"/>
  <c r="J42"/>
  <c r="L42"/>
  <c r="K42"/>
  <c r="I42"/>
  <c r="K21" i="17"/>
  <c r="J21"/>
  <c r="L21"/>
  <c r="I21"/>
  <c r="L17" i="15"/>
  <c r="J17"/>
  <c r="I17"/>
  <c r="L41"/>
  <c r="K41"/>
  <c r="I41"/>
  <c r="J41"/>
  <c r="K67" i="12"/>
  <c r="J67"/>
  <c r="I67"/>
  <c r="L67"/>
  <c r="J5" i="13"/>
  <c r="K5"/>
  <c r="L5"/>
  <c r="I5"/>
  <c r="J55" i="15"/>
  <c r="L55"/>
  <c r="K55"/>
  <c r="I55"/>
  <c r="J67" i="16"/>
  <c r="K67"/>
  <c r="I67"/>
  <c r="L67"/>
  <c r="L85" i="12"/>
  <c r="I85"/>
  <c r="J70"/>
  <c r="L70"/>
  <c r="K70"/>
  <c r="J98" i="13"/>
  <c r="K98"/>
  <c r="I98"/>
  <c r="I71"/>
  <c r="J71"/>
  <c r="J95" i="15"/>
  <c r="I95"/>
  <c r="L95"/>
  <c r="K95"/>
  <c r="L89"/>
  <c r="I89"/>
  <c r="K89"/>
  <c r="J89"/>
  <c r="K74"/>
  <c r="L74"/>
  <c r="I72"/>
  <c r="K72"/>
  <c r="J72"/>
  <c r="L72"/>
  <c r="L55" i="17"/>
  <c r="J55"/>
  <c r="I55"/>
  <c r="K18" i="15"/>
  <c r="L18"/>
  <c r="I36"/>
  <c r="J36"/>
  <c r="K36"/>
  <c r="K12" i="16"/>
  <c r="J12"/>
  <c r="L12"/>
  <c r="I12"/>
  <c r="K44"/>
  <c r="J44"/>
  <c r="I44"/>
  <c r="L44"/>
  <c r="K59" i="12"/>
  <c r="J59"/>
  <c r="I59"/>
  <c r="L59"/>
  <c r="J23" i="15"/>
  <c r="L23"/>
  <c r="K23"/>
  <c r="L29"/>
  <c r="K29"/>
  <c r="J29"/>
  <c r="I29"/>
  <c r="J39"/>
  <c r="L39"/>
  <c r="I39"/>
  <c r="K39"/>
  <c r="L47" i="12"/>
  <c r="J47"/>
  <c r="I47"/>
  <c r="K47"/>
  <c r="K52"/>
  <c r="L52"/>
  <c r="J52"/>
  <c r="I52"/>
  <c r="I60" i="15"/>
  <c r="K60"/>
  <c r="J60"/>
  <c r="L65"/>
  <c r="K65"/>
  <c r="J65"/>
  <c r="I65"/>
  <c r="I94" i="12"/>
  <c r="L94"/>
  <c r="K94"/>
  <c r="J94"/>
  <c r="K83" i="13"/>
  <c r="L83"/>
  <c r="J83"/>
  <c r="I83"/>
  <c r="L97" i="15"/>
  <c r="I97"/>
  <c r="K97"/>
  <c r="J97"/>
  <c r="K89" i="16"/>
  <c r="J89"/>
  <c r="L89"/>
  <c r="I89"/>
  <c r="J72"/>
  <c r="L72"/>
  <c r="I72"/>
  <c r="K72"/>
  <c r="L45" i="17"/>
  <c r="J45"/>
  <c r="I45"/>
  <c r="K45"/>
  <c r="L49"/>
  <c r="M49"/>
  <c r="I20" i="12"/>
  <c r="L20"/>
  <c r="J20"/>
  <c r="L17"/>
  <c r="K17"/>
  <c r="I17"/>
  <c r="L31"/>
  <c r="K31"/>
  <c r="J31"/>
  <c r="I31"/>
  <c r="K37"/>
  <c r="J37"/>
  <c r="I37"/>
  <c r="L37"/>
  <c r="L55"/>
  <c r="K55"/>
  <c r="J55"/>
  <c r="I55"/>
  <c r="L60"/>
  <c r="J60"/>
  <c r="I60"/>
  <c r="L48" i="13"/>
  <c r="K48"/>
  <c r="I48"/>
  <c r="K58" i="15"/>
  <c r="L58"/>
  <c r="J63"/>
  <c r="L63"/>
  <c r="K63"/>
  <c r="I63"/>
  <c r="J103"/>
  <c r="K103"/>
  <c r="I103"/>
  <c r="L103"/>
  <c r="I84"/>
  <c r="K84"/>
  <c r="J84"/>
  <c r="K82"/>
  <c r="L82"/>
  <c r="I80"/>
  <c r="L80"/>
  <c r="K80"/>
  <c r="J80"/>
  <c r="J95" i="16"/>
  <c r="K95"/>
  <c r="I95"/>
  <c r="L95"/>
  <c r="L93"/>
  <c r="K93"/>
  <c r="L78"/>
  <c r="K78"/>
  <c r="I78"/>
  <c r="K12" i="17"/>
  <c r="J12"/>
  <c r="I12"/>
  <c r="L12"/>
  <c r="J27"/>
  <c r="K27"/>
  <c r="I27"/>
  <c r="L27"/>
  <c r="L31"/>
  <c r="J31"/>
  <c r="I31"/>
  <c r="L33"/>
  <c r="M33"/>
  <c r="K37"/>
  <c r="J37"/>
  <c r="I37"/>
  <c r="L37"/>
  <c r="L37" i="15"/>
  <c r="J37"/>
  <c r="I37"/>
  <c r="L96" i="13"/>
  <c r="K96"/>
  <c r="I96"/>
  <c r="I18" i="17"/>
  <c r="L18"/>
  <c r="L61"/>
  <c r="K61"/>
  <c r="I61"/>
  <c r="L63" i="12"/>
  <c r="K63"/>
  <c r="J63"/>
  <c r="I31" i="19"/>
  <c r="L31"/>
  <c r="M31"/>
  <c r="I63" i="13"/>
  <c r="J63"/>
  <c r="F81" i="19"/>
  <c r="L83" i="12"/>
  <c r="K83"/>
  <c r="I83"/>
  <c r="L20" i="16"/>
  <c r="J20"/>
  <c r="I20"/>
  <c r="K18" i="17"/>
  <c r="F92" i="15"/>
  <c r="I81"/>
  <c r="F48" i="18"/>
  <c r="F48" i="20"/>
  <c r="F48" i="19"/>
  <c r="J78" i="12"/>
  <c r="K78"/>
  <c r="L104" i="13"/>
  <c r="K104"/>
  <c r="I104"/>
  <c r="J100" i="16"/>
  <c r="K100"/>
  <c r="K69" i="12"/>
  <c r="L69"/>
  <c r="I69"/>
  <c r="J19" i="13"/>
  <c r="L19"/>
  <c r="K19"/>
  <c r="I53" i="17"/>
  <c r="L53"/>
  <c r="K13" i="13"/>
  <c r="L13"/>
  <c r="J13"/>
  <c r="I23"/>
  <c r="J23"/>
  <c r="K41"/>
  <c r="L41"/>
  <c r="L9" i="16"/>
  <c r="K9"/>
  <c r="I9"/>
  <c r="J19"/>
  <c r="K19"/>
  <c r="I19"/>
  <c r="J27"/>
  <c r="I27"/>
  <c r="K29"/>
  <c r="L29"/>
  <c r="J35"/>
  <c r="L35"/>
  <c r="J39"/>
  <c r="K39"/>
  <c r="J50"/>
  <c r="K50"/>
  <c r="I50"/>
  <c r="J58"/>
  <c r="K58"/>
  <c r="I58"/>
  <c r="J66"/>
  <c r="K66"/>
  <c r="I66"/>
  <c r="F74" i="19"/>
  <c r="F66" i="20"/>
  <c r="F66" i="19"/>
  <c r="F66" i="18"/>
  <c r="F58" i="20"/>
  <c r="F58" i="18"/>
  <c r="F58" i="19"/>
  <c r="F50" i="20"/>
  <c r="F50" i="18"/>
  <c r="F50" i="19"/>
  <c r="F94"/>
  <c r="F104"/>
  <c r="K80" i="12"/>
  <c r="L80"/>
  <c r="I80"/>
  <c r="K92"/>
  <c r="I92"/>
  <c r="F18" i="18"/>
  <c r="F18" i="19"/>
  <c r="F10" i="20"/>
  <c r="F10" i="19"/>
  <c r="J90" i="13"/>
  <c r="K90"/>
  <c r="I90"/>
  <c r="J82"/>
  <c r="K82"/>
  <c r="I82"/>
  <c r="K59" i="17"/>
  <c r="I59"/>
  <c r="K67"/>
  <c r="L67"/>
  <c r="L97" i="16"/>
  <c r="J97"/>
  <c r="L13" i="17"/>
  <c r="J13"/>
  <c r="I13"/>
  <c r="J33" i="18"/>
  <c r="L33"/>
  <c r="M15" i="19"/>
  <c r="L15"/>
  <c r="L51"/>
  <c r="I51"/>
  <c r="I11" i="20"/>
  <c r="L11"/>
  <c r="J55"/>
  <c r="L55"/>
  <c r="M55"/>
  <c r="I55"/>
  <c r="F81" i="13"/>
  <c r="F76" i="12"/>
  <c r="F88"/>
  <c r="F95"/>
  <c r="F102" i="13"/>
  <c r="F94"/>
  <c r="F86"/>
  <c r="F78"/>
  <c r="F70"/>
  <c r="F102" i="14"/>
  <c r="F79"/>
  <c r="F76"/>
  <c r="F73"/>
  <c r="F70"/>
  <c r="F97" i="15"/>
  <c r="F89"/>
  <c r="F81"/>
  <c r="F73"/>
  <c r="F89" i="16"/>
  <c r="F73"/>
  <c r="F49" i="17"/>
  <c r="F52"/>
  <c r="F63"/>
  <c r="J101" i="15"/>
  <c r="I93"/>
  <c r="J81"/>
  <c r="K79"/>
  <c r="K76"/>
  <c r="I73"/>
  <c r="I71"/>
  <c r="J68"/>
  <c r="J52"/>
  <c r="J5" i="16"/>
  <c r="K48"/>
  <c r="I35"/>
  <c r="L27"/>
  <c r="K20"/>
  <c r="K13"/>
  <c r="I69" i="17"/>
  <c r="K87" i="12"/>
  <c r="J80"/>
  <c r="I57"/>
  <c r="J13"/>
  <c r="K67" i="13"/>
  <c r="I56"/>
  <c r="I44"/>
  <c r="I34"/>
  <c r="F73" i="19"/>
  <c r="F55" i="20"/>
  <c r="J7" i="15"/>
  <c r="L7"/>
  <c r="K7"/>
  <c r="L33"/>
  <c r="K33"/>
  <c r="J33"/>
  <c r="F72" i="19"/>
  <c r="F16" i="18"/>
  <c r="F16" i="20"/>
  <c r="F16" i="19"/>
  <c r="I23"/>
  <c r="L23"/>
  <c r="M23"/>
  <c r="L59"/>
  <c r="I59"/>
  <c r="I47" i="20"/>
  <c r="J47"/>
  <c r="L47"/>
  <c r="M47"/>
  <c r="K68" i="13"/>
  <c r="L68"/>
  <c r="I68"/>
  <c r="F65" i="18"/>
  <c r="F65" i="20"/>
  <c r="F65" i="19"/>
  <c r="L15" i="17"/>
  <c r="K15"/>
  <c r="J87" i="16"/>
  <c r="L87"/>
  <c r="J34" i="12"/>
  <c r="L34"/>
  <c r="K34"/>
  <c r="I55" i="19"/>
  <c r="J55"/>
  <c r="L55"/>
  <c r="M55"/>
  <c r="I15" i="20"/>
  <c r="M15"/>
  <c r="L43" i="13"/>
  <c r="K43"/>
  <c r="J43"/>
  <c r="I43"/>
  <c r="J66"/>
  <c r="K66"/>
  <c r="I66"/>
  <c r="L17" i="16"/>
  <c r="I17"/>
  <c r="L10" i="12"/>
  <c r="K10"/>
  <c r="J10"/>
  <c r="I10"/>
  <c r="K18"/>
  <c r="L18"/>
  <c r="K28"/>
  <c r="L28"/>
  <c r="L32"/>
  <c r="J32"/>
  <c r="L40"/>
  <c r="J40"/>
  <c r="J42"/>
  <c r="K42"/>
  <c r="K53" i="16"/>
  <c r="L53"/>
  <c r="I53"/>
  <c r="L61"/>
  <c r="K61"/>
  <c r="I61"/>
  <c r="F83" i="19"/>
  <c r="F75"/>
  <c r="F67" i="14"/>
  <c r="F67" i="18"/>
  <c r="F67" i="20"/>
  <c r="F67" i="19"/>
  <c r="F51" i="20"/>
  <c r="F51" i="18"/>
  <c r="F51" i="19"/>
  <c r="F95"/>
  <c r="F88"/>
  <c r="J89" i="12"/>
  <c r="K89"/>
  <c r="I89"/>
  <c r="I96"/>
  <c r="J96"/>
  <c r="F19" i="18"/>
  <c r="F19" i="20"/>
  <c r="F19" i="19"/>
  <c r="F11" i="18"/>
  <c r="F11" i="19"/>
  <c r="I87" i="13"/>
  <c r="J87"/>
  <c r="I79"/>
  <c r="J79"/>
  <c r="J90" i="16"/>
  <c r="I90"/>
  <c r="L74"/>
  <c r="K74"/>
  <c r="J74"/>
  <c r="I7" i="17"/>
  <c r="J7"/>
  <c r="J19"/>
  <c r="L19"/>
  <c r="K19"/>
  <c r="L39"/>
  <c r="I39"/>
  <c r="I55" i="18"/>
  <c r="J55"/>
  <c r="I7" i="19"/>
  <c r="L7"/>
  <c r="M7"/>
  <c r="L11"/>
  <c r="I11"/>
  <c r="I47"/>
  <c r="J47"/>
  <c r="L47"/>
  <c r="I23" i="20"/>
  <c r="L23"/>
  <c r="M23"/>
  <c r="F92" i="13"/>
  <c r="I33" i="15"/>
  <c r="F100" i="16"/>
  <c r="F49" i="13"/>
  <c r="F57"/>
  <c r="F65"/>
  <c r="F48" i="14"/>
  <c r="F56"/>
  <c r="F49" i="16"/>
  <c r="F57"/>
  <c r="F65"/>
  <c r="F81" i="12"/>
  <c r="F73"/>
  <c r="F93"/>
  <c r="F100"/>
  <c r="F99" i="13"/>
  <c r="F91"/>
  <c r="F83"/>
  <c r="F75"/>
  <c r="F99" i="14"/>
  <c r="F90"/>
  <c r="F102" i="15"/>
  <c r="F94"/>
  <c r="F86"/>
  <c r="F78"/>
  <c r="F70"/>
  <c r="F86" i="16"/>
  <c r="F78"/>
  <c r="F70"/>
  <c r="M9" i="17"/>
  <c r="F23"/>
  <c r="M32"/>
  <c r="M41"/>
  <c r="F55"/>
  <c r="F58"/>
  <c r="F66"/>
  <c r="K101" i="15"/>
  <c r="L98"/>
  <c r="J93"/>
  <c r="K81"/>
  <c r="L79"/>
  <c r="J73"/>
  <c r="K71"/>
  <c r="K68"/>
  <c r="K52"/>
  <c r="I5" i="16"/>
  <c r="I97"/>
  <c r="K87"/>
  <c r="K81"/>
  <c r="K35"/>
  <c r="K8"/>
  <c r="J61" i="17"/>
  <c r="J53"/>
  <c r="J29"/>
  <c r="K13"/>
  <c r="K7"/>
  <c r="J88" i="12"/>
  <c r="I65"/>
  <c r="J103" i="13"/>
  <c r="K56"/>
  <c r="L44"/>
  <c r="F59" i="18"/>
  <c r="F82" i="19"/>
  <c r="F49" i="20"/>
  <c r="K52" i="13"/>
  <c r="I52"/>
  <c r="L9" i="15"/>
  <c r="K9"/>
  <c r="J9"/>
  <c r="J31"/>
  <c r="L31"/>
  <c r="K31"/>
  <c r="F64" i="18"/>
  <c r="F64" i="20"/>
  <c r="F64" i="19"/>
  <c r="L72" i="13"/>
  <c r="K72"/>
  <c r="I72"/>
  <c r="I56" i="15"/>
  <c r="J56"/>
  <c r="J41" i="18"/>
  <c r="L41"/>
  <c r="L27" i="19"/>
  <c r="I27"/>
  <c r="I7" i="20"/>
  <c r="L7"/>
  <c r="M7"/>
  <c r="J68" i="16"/>
  <c r="I68"/>
  <c r="F93" i="19"/>
  <c r="F17" i="20"/>
  <c r="F17" i="19"/>
  <c r="F17" i="18"/>
  <c r="K33" i="13"/>
  <c r="L33"/>
  <c r="J50"/>
  <c r="K50"/>
  <c r="I50"/>
  <c r="I48" i="15"/>
  <c r="K48"/>
  <c r="J48"/>
  <c r="K21" i="16"/>
  <c r="I21"/>
  <c r="I12" i="12"/>
  <c r="L12"/>
  <c r="J12"/>
  <c r="L64" i="13"/>
  <c r="K64"/>
  <c r="I64"/>
  <c r="L16" i="15"/>
  <c r="J16"/>
  <c r="L24"/>
  <c r="K24"/>
  <c r="I28"/>
  <c r="K28"/>
  <c r="J28"/>
  <c r="I40"/>
  <c r="J40"/>
  <c r="K42"/>
  <c r="L42"/>
  <c r="F84" i="19"/>
  <c r="F68" i="20"/>
  <c r="F68" i="19"/>
  <c r="F60" i="20"/>
  <c r="F60" i="18"/>
  <c r="F60" i="19"/>
  <c r="F52"/>
  <c r="F52" i="20"/>
  <c r="F98" i="19"/>
  <c r="J86" i="12"/>
  <c r="L86"/>
  <c r="F20" i="20"/>
  <c r="F20" i="19"/>
  <c r="F12" i="18"/>
  <c r="F12" i="20"/>
  <c r="J100" i="13"/>
  <c r="L100"/>
  <c r="K84"/>
  <c r="L84"/>
  <c r="I84"/>
  <c r="J71" i="16"/>
  <c r="I71"/>
  <c r="L34" i="17"/>
  <c r="K34"/>
  <c r="I34"/>
  <c r="K48"/>
  <c r="L48"/>
  <c r="M63" i="20"/>
  <c r="I63"/>
  <c r="L63"/>
  <c r="L31"/>
  <c r="M31"/>
  <c r="I31"/>
  <c r="F48" i="17"/>
  <c r="F98" i="12"/>
  <c r="I79" i="15"/>
  <c r="I19" i="13"/>
  <c r="F50" i="15"/>
  <c r="F58"/>
  <c r="F66"/>
  <c r="F78" i="12"/>
  <c r="F70"/>
  <c r="F90"/>
  <c r="F97"/>
  <c r="F104" i="13"/>
  <c r="F96"/>
  <c r="F88"/>
  <c r="F80"/>
  <c r="F72"/>
  <c r="F87" i="14"/>
  <c r="F84"/>
  <c r="F81"/>
  <c r="F78"/>
  <c r="F99" i="15"/>
  <c r="F91"/>
  <c r="F83"/>
  <c r="F75"/>
  <c r="F91" i="16"/>
  <c r="F12" i="17"/>
  <c r="F18"/>
  <c r="F50"/>
  <c r="K93" i="15"/>
  <c r="K73"/>
  <c r="L71"/>
  <c r="J24"/>
  <c r="K97" i="16"/>
  <c r="L50"/>
  <c r="I29"/>
  <c r="L21"/>
  <c r="K53" i="17"/>
  <c r="I15"/>
  <c r="L89" i="12"/>
  <c r="I28"/>
  <c r="L25" i="13"/>
  <c r="K60"/>
  <c r="L60"/>
  <c r="I60"/>
  <c r="J15" i="15"/>
  <c r="L15"/>
  <c r="J52" i="16"/>
  <c r="I52"/>
  <c r="F56" i="19"/>
  <c r="F56" i="20"/>
  <c r="L88" i="13"/>
  <c r="K88"/>
  <c r="I88"/>
  <c r="K72" i="12"/>
  <c r="J72"/>
  <c r="I72"/>
  <c r="L48"/>
  <c r="J48"/>
  <c r="J47" i="16"/>
  <c r="K47"/>
  <c r="I87" i="12"/>
  <c r="L87"/>
  <c r="F9" i="18"/>
  <c r="F9" i="20"/>
  <c r="F9" i="19"/>
  <c r="J96" i="16"/>
  <c r="K96"/>
  <c r="I96"/>
  <c r="J51" i="17"/>
  <c r="K51"/>
  <c r="I51"/>
  <c r="I7" i="13"/>
  <c r="J7"/>
  <c r="J27"/>
  <c r="I27"/>
  <c r="L35"/>
  <c r="K35"/>
  <c r="J35"/>
  <c r="I35"/>
  <c r="J58"/>
  <c r="K58"/>
  <c r="I58"/>
  <c r="J13" i="16"/>
  <c r="I13"/>
  <c r="L59" i="13"/>
  <c r="K59"/>
  <c r="J67"/>
  <c r="I67"/>
  <c r="F85" i="19"/>
  <c r="F77"/>
  <c r="F69"/>
  <c r="F69" i="18"/>
  <c r="F69" i="20"/>
  <c r="F61"/>
  <c r="F61" i="18"/>
  <c r="F61" i="19"/>
  <c r="F53" i="20"/>
  <c r="F53" i="18"/>
  <c r="F97" i="19"/>
  <c r="F89"/>
  <c r="J79" i="12"/>
  <c r="I79"/>
  <c r="L91"/>
  <c r="K91"/>
  <c r="I91"/>
  <c r="F21" i="19"/>
  <c r="F21" i="18"/>
  <c r="F21" i="20"/>
  <c r="F13"/>
  <c r="F13" i="19"/>
  <c r="F5" i="20"/>
  <c r="F5" i="18"/>
  <c r="K97" i="13"/>
  <c r="L97"/>
  <c r="K81"/>
  <c r="L81"/>
  <c r="K73"/>
  <c r="L73"/>
  <c r="I5" i="17"/>
  <c r="J5"/>
  <c r="L5"/>
  <c r="J25" i="18"/>
  <c r="L25"/>
  <c r="I59" i="20"/>
  <c r="L59"/>
  <c r="K56" i="15"/>
  <c r="L96" i="16"/>
  <c r="K68"/>
  <c r="F48" i="12"/>
  <c r="F56"/>
  <c r="F64"/>
  <c r="F75"/>
  <c r="F87"/>
  <c r="F94"/>
  <c r="F101" i="13"/>
  <c r="F93"/>
  <c r="F85"/>
  <c r="F77"/>
  <c r="F104" i="14"/>
  <c r="F101"/>
  <c r="F98"/>
  <c r="F75"/>
  <c r="F72"/>
  <c r="F104" i="15"/>
  <c r="F96"/>
  <c r="F88"/>
  <c r="F80"/>
  <c r="F72"/>
  <c r="F96" i="16"/>
  <c r="F88"/>
  <c r="F80"/>
  <c r="F72"/>
  <c r="F21" i="17"/>
  <c r="F53"/>
  <c r="M56"/>
  <c r="F64"/>
  <c r="L48" i="15"/>
  <c r="K37"/>
  <c r="J20"/>
  <c r="K13"/>
  <c r="J98" i="16"/>
  <c r="I79"/>
  <c r="J73"/>
  <c r="L58"/>
  <c r="J29"/>
  <c r="K23"/>
  <c r="K17"/>
  <c r="I47" i="17"/>
  <c r="J15"/>
  <c r="J83" i="12"/>
  <c r="J28"/>
  <c r="J59" i="13"/>
  <c r="F10" i="18"/>
  <c r="L17"/>
  <c r="F55"/>
  <c r="F68"/>
  <c r="I19" i="19"/>
  <c r="F76"/>
  <c r="L15" i="20"/>
  <c r="L25" i="15"/>
  <c r="I25"/>
  <c r="J60" i="16"/>
  <c r="I60"/>
  <c r="F102" i="19"/>
  <c r="J97" i="12"/>
  <c r="L97"/>
  <c r="F8" i="19"/>
  <c r="F8" i="18"/>
  <c r="F8" i="20"/>
  <c r="L69" i="17"/>
  <c r="K69"/>
  <c r="K100" i="12"/>
  <c r="L100"/>
  <c r="J100"/>
  <c r="I35" i="19"/>
  <c r="L35"/>
  <c r="I55" i="13"/>
  <c r="J55"/>
  <c r="F57" i="18"/>
  <c r="F57" i="20"/>
  <c r="J80" i="16"/>
  <c r="L80"/>
  <c r="K80"/>
  <c r="J64" i="17"/>
  <c r="L64"/>
  <c r="L41" i="16"/>
  <c r="K41"/>
  <c r="I41"/>
  <c r="J43" i="17"/>
  <c r="L43"/>
  <c r="K43"/>
  <c r="I43"/>
  <c r="J11" i="13"/>
  <c r="L11"/>
  <c r="K11"/>
  <c r="I11"/>
  <c r="L8"/>
  <c r="K8"/>
  <c r="J18"/>
  <c r="L18"/>
  <c r="K18"/>
  <c r="I18"/>
  <c r="K20"/>
  <c r="L20"/>
  <c r="I20"/>
  <c r="L24"/>
  <c r="K24"/>
  <c r="I24"/>
  <c r="K28"/>
  <c r="L28"/>
  <c r="I28"/>
  <c r="L30"/>
  <c r="K30"/>
  <c r="L32"/>
  <c r="K32"/>
  <c r="I32"/>
  <c r="J34"/>
  <c r="L34"/>
  <c r="L38"/>
  <c r="K38"/>
  <c r="J38"/>
  <c r="J42"/>
  <c r="I42"/>
  <c r="L46"/>
  <c r="K46"/>
  <c r="J46"/>
  <c r="L54"/>
  <c r="K54"/>
  <c r="J54"/>
  <c r="L24" i="16"/>
  <c r="K24"/>
  <c r="J26"/>
  <c r="L26"/>
  <c r="I26"/>
  <c r="L28"/>
  <c r="K28"/>
  <c r="I28"/>
  <c r="L32"/>
  <c r="K32"/>
  <c r="J34"/>
  <c r="L34"/>
  <c r="K34"/>
  <c r="L36"/>
  <c r="K36"/>
  <c r="J36"/>
  <c r="F86" i="19"/>
  <c r="F78"/>
  <c r="F70"/>
  <c r="F62" i="18"/>
  <c r="F62" i="19"/>
  <c r="F62" i="20"/>
  <c r="F54"/>
  <c r="F54" i="18"/>
  <c r="F54" i="19"/>
  <c r="F46" i="20"/>
  <c r="F46" i="18"/>
  <c r="F46" i="19"/>
  <c r="F90"/>
  <c r="F100"/>
  <c r="L84" i="12"/>
  <c r="I84"/>
  <c r="L76"/>
  <c r="J76"/>
  <c r="I76"/>
  <c r="F22" i="18"/>
  <c r="F22" i="20"/>
  <c r="F22" i="19"/>
  <c r="F14"/>
  <c r="F14" i="18"/>
  <c r="F14" i="20"/>
  <c r="F6"/>
  <c r="F6" i="18"/>
  <c r="F6" i="19"/>
  <c r="L102" i="13"/>
  <c r="K102"/>
  <c r="J102"/>
  <c r="I102"/>
  <c r="L94"/>
  <c r="J94"/>
  <c r="L78"/>
  <c r="K78"/>
  <c r="J78"/>
  <c r="L70"/>
  <c r="J70"/>
  <c r="K40" i="17"/>
  <c r="L40"/>
  <c r="I23" i="18"/>
  <c r="J23"/>
  <c r="L27" i="20"/>
  <c r="I27"/>
  <c r="L51"/>
  <c r="I51"/>
  <c r="I39"/>
  <c r="L39"/>
  <c r="I9" i="15"/>
  <c r="K60" i="16"/>
  <c r="L52" i="13"/>
  <c r="I101" i="15"/>
  <c r="I100" i="12"/>
  <c r="L72"/>
  <c r="I63"/>
  <c r="I41"/>
  <c r="L89" i="13"/>
  <c r="L65"/>
  <c r="J31"/>
  <c r="F57" i="14"/>
  <c r="F65"/>
  <c r="F48" i="15"/>
  <c r="F56"/>
  <c r="F64"/>
  <c r="F50" i="16"/>
  <c r="F58"/>
  <c r="F66"/>
  <c r="F80" i="12"/>
  <c r="F72"/>
  <c r="F92"/>
  <c r="F99"/>
  <c r="F98" i="13"/>
  <c r="F90"/>
  <c r="F82"/>
  <c r="F74"/>
  <c r="F95" i="14"/>
  <c r="F92"/>
  <c r="F89"/>
  <c r="F86"/>
  <c r="F93" i="15"/>
  <c r="F85"/>
  <c r="F77"/>
  <c r="F101" i="16"/>
  <c r="F93"/>
  <c r="F85"/>
  <c r="F10" i="17"/>
  <c r="F24"/>
  <c r="F56"/>
  <c r="F59"/>
  <c r="F67"/>
  <c r="K25" i="15"/>
  <c r="K20"/>
  <c r="K98" i="16"/>
  <c r="K79"/>
  <c r="K73"/>
  <c r="L66"/>
  <c r="I25"/>
  <c r="K64" i="17"/>
  <c r="L56"/>
  <c r="J47"/>
  <c r="J39"/>
  <c r="L32"/>
  <c r="L16"/>
  <c r="K97" i="12"/>
  <c r="J91"/>
  <c r="J84"/>
  <c r="I9"/>
  <c r="L50" i="13"/>
  <c r="J39"/>
  <c r="K27"/>
  <c r="J15"/>
  <c r="I15" i="19"/>
  <c r="F53"/>
  <c r="F11" i="20"/>
  <c r="J13" i="15"/>
  <c r="I13"/>
  <c r="K50"/>
  <c r="L50"/>
  <c r="F80" i="19"/>
  <c r="F24" i="20"/>
  <c r="F24" i="19"/>
  <c r="L50" i="17"/>
  <c r="J50"/>
  <c r="I50"/>
  <c r="J63" i="19"/>
  <c r="L63"/>
  <c r="M63"/>
  <c r="I63"/>
  <c r="L43" i="20"/>
  <c r="I43"/>
  <c r="I47" i="13"/>
  <c r="J47"/>
  <c r="L53" i="15"/>
  <c r="K53"/>
  <c r="J53"/>
  <c r="F49" i="19"/>
  <c r="F49" i="18"/>
  <c r="J7" i="12"/>
  <c r="K7"/>
  <c r="I7"/>
  <c r="J11"/>
  <c r="L11"/>
  <c r="I13"/>
  <c r="L13"/>
  <c r="J15"/>
  <c r="K15"/>
  <c r="I15"/>
  <c r="J19"/>
  <c r="K19"/>
  <c r="I19"/>
  <c r="K21"/>
  <c r="J21"/>
  <c r="I21"/>
  <c r="J23"/>
  <c r="K23"/>
  <c r="I23"/>
  <c r="L25"/>
  <c r="I25"/>
  <c r="J27"/>
  <c r="L27"/>
  <c r="K27"/>
  <c r="I27"/>
  <c r="L29"/>
  <c r="K29"/>
  <c r="J29"/>
  <c r="I29"/>
  <c r="J35"/>
  <c r="L35"/>
  <c r="K35"/>
  <c r="I35"/>
  <c r="L39"/>
  <c r="K39"/>
  <c r="I39"/>
  <c r="J43"/>
  <c r="K43"/>
  <c r="I43"/>
  <c r="K45"/>
  <c r="L45"/>
  <c r="I45"/>
  <c r="K49" i="13"/>
  <c r="L49"/>
  <c r="K57"/>
  <c r="L57"/>
  <c r="L49" i="16"/>
  <c r="I49"/>
  <c r="L57"/>
  <c r="I57"/>
  <c r="L65"/>
  <c r="I65"/>
  <c r="F87" i="19"/>
  <c r="F71"/>
  <c r="F63" i="20"/>
  <c r="F63" i="18"/>
  <c r="F47" i="20"/>
  <c r="F47" i="18"/>
  <c r="F47" i="19"/>
  <c r="F91"/>
  <c r="F101"/>
  <c r="K81" i="12"/>
  <c r="I81"/>
  <c r="K73"/>
  <c r="L73"/>
  <c r="I73"/>
  <c r="L93"/>
  <c r="I93"/>
  <c r="F23" i="20"/>
  <c r="F23" i="19"/>
  <c r="F15" i="18"/>
  <c r="F15" i="20"/>
  <c r="F15" i="19"/>
  <c r="F7"/>
  <c r="F7" i="20"/>
  <c r="K99" i="13"/>
  <c r="L99"/>
  <c r="J99"/>
  <c r="I99"/>
  <c r="K91"/>
  <c r="J91"/>
  <c r="I91"/>
  <c r="K75"/>
  <c r="L75"/>
  <c r="J75"/>
  <c r="I75"/>
  <c r="L94" i="16"/>
  <c r="I94"/>
  <c r="L86"/>
  <c r="K86"/>
  <c r="I86"/>
  <c r="L70"/>
  <c r="K70"/>
  <c r="L23" i="17"/>
  <c r="I23"/>
  <c r="I29"/>
  <c r="L29"/>
  <c r="J35"/>
  <c r="L35"/>
  <c r="L58"/>
  <c r="K58"/>
  <c r="I58"/>
  <c r="L66"/>
  <c r="K66"/>
  <c r="J57" i="18"/>
  <c r="L57"/>
  <c r="I47"/>
  <c r="J47"/>
  <c r="L19" i="20"/>
  <c r="I19"/>
  <c r="F73" i="13"/>
  <c r="J76" i="15"/>
  <c r="F85" i="12"/>
  <c r="F77"/>
  <c r="F89"/>
  <c r="F96"/>
  <c r="F103" i="13"/>
  <c r="F95"/>
  <c r="F87"/>
  <c r="F79"/>
  <c r="F71"/>
  <c r="F83" i="14"/>
  <c r="F80"/>
  <c r="F77"/>
  <c r="F74"/>
  <c r="F98" i="15"/>
  <c r="F90"/>
  <c r="F82"/>
  <c r="F74"/>
  <c r="F98" i="16"/>
  <c r="F90"/>
  <c r="F82"/>
  <c r="F74"/>
  <c r="F7" i="17"/>
  <c r="F13"/>
  <c r="M16"/>
  <c r="F19"/>
  <c r="M25"/>
  <c r="M48"/>
  <c r="F51"/>
  <c r="F62"/>
  <c r="L98" i="16"/>
  <c r="L79"/>
  <c r="L73"/>
  <c r="K52"/>
  <c r="K25"/>
  <c r="I66" i="17"/>
  <c r="J18"/>
  <c r="J92" i="12"/>
  <c r="L78"/>
  <c r="J39"/>
  <c r="K9"/>
  <c r="L27" i="13"/>
  <c r="F13" i="18"/>
  <c r="I13" i="20"/>
  <c r="J13"/>
  <c r="K13"/>
  <c r="L13"/>
  <c r="M13"/>
  <c r="J17"/>
  <c r="K17"/>
  <c r="L17"/>
  <c r="M17"/>
  <c r="I17"/>
  <c r="I45"/>
  <c r="J45"/>
  <c r="K45"/>
  <c r="L45"/>
  <c r="M45"/>
  <c r="J57"/>
  <c r="K57"/>
  <c r="L57"/>
  <c r="M57"/>
  <c r="I57"/>
  <c r="I10"/>
  <c r="J10"/>
  <c r="K10"/>
  <c r="L10"/>
  <c r="M10"/>
  <c r="I28"/>
  <c r="J28"/>
  <c r="K28"/>
  <c r="L28"/>
  <c r="M28"/>
  <c r="M32"/>
  <c r="I32"/>
  <c r="J32"/>
  <c r="K32"/>
  <c r="L32"/>
  <c r="I42"/>
  <c r="J42"/>
  <c r="K42"/>
  <c r="L42"/>
  <c r="M42"/>
  <c r="I53"/>
  <c r="J53"/>
  <c r="K53"/>
  <c r="L53"/>
  <c r="M53"/>
  <c r="I68"/>
  <c r="J68"/>
  <c r="K68"/>
  <c r="L68"/>
  <c r="I21"/>
  <c r="J21"/>
  <c r="K21"/>
  <c r="L21"/>
  <c r="M21"/>
  <c r="J25"/>
  <c r="K25"/>
  <c r="L25"/>
  <c r="M25"/>
  <c r="I25"/>
  <c r="I50"/>
  <c r="J50"/>
  <c r="K50"/>
  <c r="L50"/>
  <c r="M50"/>
  <c r="I61"/>
  <c r="J61"/>
  <c r="K61"/>
  <c r="L61"/>
  <c r="M61"/>
  <c r="M8"/>
  <c r="I8"/>
  <c r="J8"/>
  <c r="K8"/>
  <c r="L8"/>
  <c r="I18"/>
  <c r="J18"/>
  <c r="K18"/>
  <c r="L18"/>
  <c r="M18"/>
  <c r="I36"/>
  <c r="J36"/>
  <c r="K36"/>
  <c r="L36"/>
  <c r="M36"/>
  <c r="M40"/>
  <c r="I40"/>
  <c r="J40"/>
  <c r="K40"/>
  <c r="L40"/>
  <c r="I58"/>
  <c r="J58"/>
  <c r="K58"/>
  <c r="L58"/>
  <c r="M58"/>
  <c r="I66"/>
  <c r="J66"/>
  <c r="K66"/>
  <c r="L66"/>
  <c r="I29"/>
  <c r="J29"/>
  <c r="K29"/>
  <c r="L29"/>
  <c r="M29"/>
  <c r="J33"/>
  <c r="K33"/>
  <c r="L33"/>
  <c r="M33"/>
  <c r="I33"/>
  <c r="M48"/>
  <c r="I48"/>
  <c r="J48"/>
  <c r="K48"/>
  <c r="L48"/>
  <c r="I12"/>
  <c r="J12"/>
  <c r="K12"/>
  <c r="L12"/>
  <c r="M12"/>
  <c r="M16"/>
  <c r="I16"/>
  <c r="J16"/>
  <c r="K16"/>
  <c r="L16"/>
  <c r="I26"/>
  <c r="J26"/>
  <c r="K26"/>
  <c r="L26"/>
  <c r="M26"/>
  <c r="I44"/>
  <c r="J44"/>
  <c r="K44"/>
  <c r="L44"/>
  <c r="M44"/>
  <c r="M56"/>
  <c r="I56"/>
  <c r="J56"/>
  <c r="K56"/>
  <c r="L56"/>
  <c r="I5"/>
  <c r="J5"/>
  <c r="K5"/>
  <c r="L5"/>
  <c r="M5"/>
  <c r="J9"/>
  <c r="K9"/>
  <c r="L9"/>
  <c r="M9"/>
  <c r="I9"/>
  <c r="I37"/>
  <c r="J37"/>
  <c r="K37"/>
  <c r="L37"/>
  <c r="M37"/>
  <c r="J41"/>
  <c r="K41"/>
  <c r="L41"/>
  <c r="M41"/>
  <c r="I41"/>
  <c r="I52"/>
  <c r="J52"/>
  <c r="K52"/>
  <c r="L52"/>
  <c r="M52"/>
  <c r="I64"/>
  <c r="J64"/>
  <c r="K64"/>
  <c r="L64"/>
  <c r="I67"/>
  <c r="J67"/>
  <c r="K67"/>
  <c r="L67"/>
  <c r="I20"/>
  <c r="J20"/>
  <c r="K20"/>
  <c r="L20"/>
  <c r="M20"/>
  <c r="M24"/>
  <c r="I24"/>
  <c r="J24"/>
  <c r="K24"/>
  <c r="L24"/>
  <c r="I34"/>
  <c r="J34"/>
  <c r="K34"/>
  <c r="L34"/>
  <c r="M34"/>
  <c r="J49"/>
  <c r="K49"/>
  <c r="L49"/>
  <c r="M49"/>
  <c r="I49"/>
  <c r="I60"/>
  <c r="J60"/>
  <c r="K60"/>
  <c r="L60"/>
  <c r="M60"/>
  <c r="J6"/>
  <c r="K11"/>
  <c r="J14"/>
  <c r="K19"/>
  <c r="J22"/>
  <c r="K27"/>
  <c r="J30"/>
  <c r="K35"/>
  <c r="J38"/>
  <c r="K43"/>
  <c r="J46"/>
  <c r="K51"/>
  <c r="J54"/>
  <c r="K59"/>
  <c r="J62"/>
  <c r="J65"/>
  <c r="J69"/>
  <c r="I6"/>
  <c r="J11"/>
  <c r="I14"/>
  <c r="J19"/>
  <c r="I22"/>
  <c r="J27"/>
  <c r="I30"/>
  <c r="J35"/>
  <c r="I38"/>
  <c r="J43"/>
  <c r="I46"/>
  <c r="J51"/>
  <c r="I54"/>
  <c r="J59"/>
  <c r="I62"/>
  <c r="I65"/>
  <c r="I69"/>
  <c r="K7"/>
  <c r="K15"/>
  <c r="K23"/>
  <c r="K31"/>
  <c r="K39"/>
  <c r="K47"/>
  <c r="K55"/>
  <c r="K63"/>
  <c r="M6"/>
  <c r="J7"/>
  <c r="M14"/>
  <c r="J15"/>
  <c r="M22"/>
  <c r="J23"/>
  <c r="M30"/>
  <c r="J31"/>
  <c r="M38"/>
  <c r="J39"/>
  <c r="M46"/>
  <c r="M54"/>
  <c r="M62"/>
  <c r="L6"/>
  <c r="M11"/>
  <c r="L14"/>
  <c r="M19"/>
  <c r="L22"/>
  <c r="M27"/>
  <c r="L30"/>
  <c r="M35"/>
  <c r="L38"/>
  <c r="M43"/>
  <c r="L46"/>
  <c r="M51"/>
  <c r="L54"/>
  <c r="M59"/>
  <c r="L62"/>
  <c r="L65"/>
  <c r="L69"/>
  <c r="I20" i="19"/>
  <c r="J20"/>
  <c r="K20"/>
  <c r="L20"/>
  <c r="M20"/>
  <c r="M24"/>
  <c r="I24"/>
  <c r="J24"/>
  <c r="K24"/>
  <c r="L24"/>
  <c r="I34"/>
  <c r="J34"/>
  <c r="K34"/>
  <c r="L34"/>
  <c r="M34"/>
  <c r="I45"/>
  <c r="J45"/>
  <c r="K45"/>
  <c r="L45"/>
  <c r="M45"/>
  <c r="J57"/>
  <c r="K57"/>
  <c r="L57"/>
  <c r="M57"/>
  <c r="I57"/>
  <c r="I88"/>
  <c r="J88"/>
  <c r="K88"/>
  <c r="L88"/>
  <c r="I91"/>
  <c r="J91"/>
  <c r="K91"/>
  <c r="L91"/>
  <c r="I94"/>
  <c r="J94"/>
  <c r="K94"/>
  <c r="L94"/>
  <c r="I13"/>
  <c r="J13"/>
  <c r="K13"/>
  <c r="L13"/>
  <c r="M13"/>
  <c r="J17"/>
  <c r="K17"/>
  <c r="L17"/>
  <c r="M17"/>
  <c r="I17"/>
  <c r="I42"/>
  <c r="J42"/>
  <c r="K42"/>
  <c r="L42"/>
  <c r="M42"/>
  <c r="I53"/>
  <c r="J53"/>
  <c r="K53"/>
  <c r="L53"/>
  <c r="M53"/>
  <c r="I68"/>
  <c r="J68"/>
  <c r="K68"/>
  <c r="L68"/>
  <c r="I71"/>
  <c r="J71"/>
  <c r="K71"/>
  <c r="L71"/>
  <c r="I74"/>
  <c r="J74"/>
  <c r="K74"/>
  <c r="L74"/>
  <c r="I100"/>
  <c r="J100"/>
  <c r="K100"/>
  <c r="L100"/>
  <c r="I103"/>
  <c r="J103"/>
  <c r="K103"/>
  <c r="L103"/>
  <c r="I10"/>
  <c r="J10"/>
  <c r="K10"/>
  <c r="L10"/>
  <c r="M10"/>
  <c r="I28"/>
  <c r="J28"/>
  <c r="K28"/>
  <c r="L28"/>
  <c r="M28"/>
  <c r="M32"/>
  <c r="I32"/>
  <c r="J32"/>
  <c r="K32"/>
  <c r="L32"/>
  <c r="I50"/>
  <c r="J50"/>
  <c r="K50"/>
  <c r="L50"/>
  <c r="M50"/>
  <c r="I61"/>
  <c r="J61"/>
  <c r="K61"/>
  <c r="L61"/>
  <c r="M61"/>
  <c r="I80"/>
  <c r="J80"/>
  <c r="K80"/>
  <c r="L80"/>
  <c r="I83"/>
  <c r="J83"/>
  <c r="K83"/>
  <c r="L83"/>
  <c r="I86"/>
  <c r="J86"/>
  <c r="K86"/>
  <c r="L86"/>
  <c r="I21"/>
  <c r="J21"/>
  <c r="K21"/>
  <c r="L21"/>
  <c r="M21"/>
  <c r="J25"/>
  <c r="K25"/>
  <c r="L25"/>
  <c r="M25"/>
  <c r="I25"/>
  <c r="M40"/>
  <c r="I40"/>
  <c r="J40"/>
  <c r="K40"/>
  <c r="L40"/>
  <c r="I58"/>
  <c r="J58"/>
  <c r="K58"/>
  <c r="L58"/>
  <c r="M58"/>
  <c r="I66"/>
  <c r="J66"/>
  <c r="K66"/>
  <c r="L66"/>
  <c r="I92"/>
  <c r="J92"/>
  <c r="K92"/>
  <c r="L92"/>
  <c r="I95"/>
  <c r="J95"/>
  <c r="K95"/>
  <c r="L95"/>
  <c r="I98"/>
  <c r="J98"/>
  <c r="K98"/>
  <c r="L98"/>
  <c r="M8"/>
  <c r="I8"/>
  <c r="J8"/>
  <c r="K8"/>
  <c r="L8"/>
  <c r="I18"/>
  <c r="J18"/>
  <c r="K18"/>
  <c r="L18"/>
  <c r="M18"/>
  <c r="I36"/>
  <c r="J36"/>
  <c r="K36"/>
  <c r="L36"/>
  <c r="M36"/>
  <c r="M48"/>
  <c r="I48"/>
  <c r="J48"/>
  <c r="K48"/>
  <c r="L48"/>
  <c r="I72"/>
  <c r="J72"/>
  <c r="K72"/>
  <c r="L72"/>
  <c r="I75"/>
  <c r="J75"/>
  <c r="K75"/>
  <c r="L75"/>
  <c r="I78"/>
  <c r="J78"/>
  <c r="K78"/>
  <c r="L78"/>
  <c r="I104"/>
  <c r="J104"/>
  <c r="K104"/>
  <c r="L104"/>
  <c r="I29"/>
  <c r="J29"/>
  <c r="K29"/>
  <c r="L29"/>
  <c r="M29"/>
  <c r="J33"/>
  <c r="K33"/>
  <c r="L33"/>
  <c r="M33"/>
  <c r="I33"/>
  <c r="I44"/>
  <c r="J44"/>
  <c r="K44"/>
  <c r="L44"/>
  <c r="M44"/>
  <c r="M56"/>
  <c r="I56"/>
  <c r="J56"/>
  <c r="K56"/>
  <c r="L56"/>
  <c r="I84"/>
  <c r="J84"/>
  <c r="K84"/>
  <c r="L84"/>
  <c r="I87"/>
  <c r="J87"/>
  <c r="K87"/>
  <c r="L87"/>
  <c r="I90"/>
  <c r="J90"/>
  <c r="K90"/>
  <c r="L90"/>
  <c r="I12"/>
  <c r="J12"/>
  <c r="K12"/>
  <c r="L12"/>
  <c r="M12"/>
  <c r="M16"/>
  <c r="I16"/>
  <c r="J16"/>
  <c r="K16"/>
  <c r="L16"/>
  <c r="I26"/>
  <c r="J26"/>
  <c r="K26"/>
  <c r="L26"/>
  <c r="M26"/>
  <c r="J41"/>
  <c r="K41"/>
  <c r="L41"/>
  <c r="M41"/>
  <c r="I41"/>
  <c r="I52"/>
  <c r="J52"/>
  <c r="K52"/>
  <c r="L52"/>
  <c r="M52"/>
  <c r="I64"/>
  <c r="J64"/>
  <c r="K64"/>
  <c r="L64"/>
  <c r="I67"/>
  <c r="J67"/>
  <c r="K67"/>
  <c r="L67"/>
  <c r="I70"/>
  <c r="J70"/>
  <c r="K70"/>
  <c r="L70"/>
  <c r="I96"/>
  <c r="J96"/>
  <c r="K96"/>
  <c r="L96"/>
  <c r="I99"/>
  <c r="J99"/>
  <c r="K99"/>
  <c r="L99"/>
  <c r="I102"/>
  <c r="J102"/>
  <c r="K102"/>
  <c r="L102"/>
  <c r="I5"/>
  <c r="J5"/>
  <c r="K5"/>
  <c r="L5"/>
  <c r="M5"/>
  <c r="J9"/>
  <c r="K9"/>
  <c r="L9"/>
  <c r="M9"/>
  <c r="I9"/>
  <c r="I37"/>
  <c r="J37"/>
  <c r="K37"/>
  <c r="L37"/>
  <c r="M37"/>
  <c r="J49"/>
  <c r="K49"/>
  <c r="L49"/>
  <c r="M49"/>
  <c r="I49"/>
  <c r="I60"/>
  <c r="J60"/>
  <c r="K60"/>
  <c r="L60"/>
  <c r="M60"/>
  <c r="I76"/>
  <c r="J76"/>
  <c r="K76"/>
  <c r="L76"/>
  <c r="I79"/>
  <c r="J79"/>
  <c r="K79"/>
  <c r="L79"/>
  <c r="I82"/>
  <c r="J82"/>
  <c r="K82"/>
  <c r="L82"/>
  <c r="J6"/>
  <c r="K11"/>
  <c r="J14"/>
  <c r="K19"/>
  <c r="J22"/>
  <c r="K27"/>
  <c r="J30"/>
  <c r="K35"/>
  <c r="J38"/>
  <c r="K43"/>
  <c r="J46"/>
  <c r="K51"/>
  <c r="J54"/>
  <c r="K59"/>
  <c r="J62"/>
  <c r="J65"/>
  <c r="J69"/>
  <c r="J73"/>
  <c r="J77"/>
  <c r="J81"/>
  <c r="J85"/>
  <c r="J89"/>
  <c r="J93"/>
  <c r="J97"/>
  <c r="J101"/>
  <c r="I6"/>
  <c r="J11"/>
  <c r="I14"/>
  <c r="J19"/>
  <c r="I22"/>
  <c r="J27"/>
  <c r="I30"/>
  <c r="J35"/>
  <c r="I38"/>
  <c r="J43"/>
  <c r="I46"/>
  <c r="J51"/>
  <c r="I54"/>
  <c r="J59"/>
  <c r="I62"/>
  <c r="I65"/>
  <c r="I69"/>
  <c r="I73"/>
  <c r="I77"/>
  <c r="I81"/>
  <c r="I85"/>
  <c r="I89"/>
  <c r="I93"/>
  <c r="I97"/>
  <c r="I101"/>
  <c r="K7"/>
  <c r="K15"/>
  <c r="K23"/>
  <c r="K31"/>
  <c r="K39"/>
  <c r="K47"/>
  <c r="K55"/>
  <c r="K63"/>
  <c r="M6"/>
  <c r="J7"/>
  <c r="M14"/>
  <c r="J15"/>
  <c r="M22"/>
  <c r="J23"/>
  <c r="M30"/>
  <c r="J31"/>
  <c r="M38"/>
  <c r="M46"/>
  <c r="M54"/>
  <c r="M62"/>
  <c r="L6"/>
  <c r="M11"/>
  <c r="L14"/>
  <c r="M19"/>
  <c r="L22"/>
  <c r="M27"/>
  <c r="L30"/>
  <c r="M35"/>
  <c r="L38"/>
  <c r="M43"/>
  <c r="L46"/>
  <c r="M51"/>
  <c r="L54"/>
  <c r="M59"/>
  <c r="L62"/>
  <c r="L65"/>
  <c r="L69"/>
  <c r="L73"/>
  <c r="L77"/>
  <c r="L81"/>
  <c r="L85"/>
  <c r="L89"/>
  <c r="L93"/>
  <c r="L97"/>
  <c r="L101"/>
  <c r="I10" i="18"/>
  <c r="J10"/>
  <c r="K10"/>
  <c r="L10"/>
  <c r="M10"/>
  <c r="I20"/>
  <c r="J20"/>
  <c r="K20"/>
  <c r="L20"/>
  <c r="M20"/>
  <c r="I52"/>
  <c r="J52"/>
  <c r="K52"/>
  <c r="L52"/>
  <c r="M52"/>
  <c r="I68"/>
  <c r="J68"/>
  <c r="K68"/>
  <c r="L68"/>
  <c r="M24"/>
  <c r="I24"/>
  <c r="J24"/>
  <c r="K24"/>
  <c r="L24"/>
  <c r="K38"/>
  <c r="L38"/>
  <c r="M38"/>
  <c r="I38"/>
  <c r="J38"/>
  <c r="I42"/>
  <c r="J42"/>
  <c r="K42"/>
  <c r="L42"/>
  <c r="M42"/>
  <c r="M56"/>
  <c r="I56"/>
  <c r="J56"/>
  <c r="K56"/>
  <c r="L56"/>
  <c r="K14"/>
  <c r="L14"/>
  <c r="M14"/>
  <c r="I14"/>
  <c r="J14"/>
  <c r="I28"/>
  <c r="J28"/>
  <c r="K28"/>
  <c r="L28"/>
  <c r="M28"/>
  <c r="I60"/>
  <c r="J60"/>
  <c r="K60"/>
  <c r="L60"/>
  <c r="M60"/>
  <c r="I66"/>
  <c r="J66"/>
  <c r="K66"/>
  <c r="L66"/>
  <c r="M8"/>
  <c r="I8"/>
  <c r="J8"/>
  <c r="K8"/>
  <c r="L8"/>
  <c r="I18"/>
  <c r="J18"/>
  <c r="K18"/>
  <c r="L18"/>
  <c r="M18"/>
  <c r="M32"/>
  <c r="I32"/>
  <c r="J32"/>
  <c r="K32"/>
  <c r="L32"/>
  <c r="K46"/>
  <c r="L46"/>
  <c r="M46"/>
  <c r="I46"/>
  <c r="J46"/>
  <c r="I50"/>
  <c r="J50"/>
  <c r="K50"/>
  <c r="L50"/>
  <c r="M50"/>
  <c r="K69"/>
  <c r="L69"/>
  <c r="I69"/>
  <c r="J69"/>
  <c r="I36"/>
  <c r="J36"/>
  <c r="K36"/>
  <c r="L36"/>
  <c r="M36"/>
  <c r="I64"/>
  <c r="J64"/>
  <c r="K64"/>
  <c r="L64"/>
  <c r="I12"/>
  <c r="J12"/>
  <c r="K12"/>
  <c r="L12"/>
  <c r="M12"/>
  <c r="K22"/>
  <c r="L22"/>
  <c r="M22"/>
  <c r="I22"/>
  <c r="J22"/>
  <c r="I26"/>
  <c r="J26"/>
  <c r="K26"/>
  <c r="L26"/>
  <c r="M26"/>
  <c r="M40"/>
  <c r="I40"/>
  <c r="J40"/>
  <c r="K40"/>
  <c r="L40"/>
  <c r="K54"/>
  <c r="L54"/>
  <c r="M54"/>
  <c r="I54"/>
  <c r="J54"/>
  <c r="I58"/>
  <c r="J58"/>
  <c r="K58"/>
  <c r="L58"/>
  <c r="M58"/>
  <c r="I67"/>
  <c r="J67"/>
  <c r="K67"/>
  <c r="L67"/>
  <c r="K6"/>
  <c r="L6"/>
  <c r="M6"/>
  <c r="I6"/>
  <c r="J6"/>
  <c r="I44"/>
  <c r="J44"/>
  <c r="K44"/>
  <c r="L44"/>
  <c r="M44"/>
  <c r="M16"/>
  <c r="I16"/>
  <c r="J16"/>
  <c r="K16"/>
  <c r="L16"/>
  <c r="K30"/>
  <c r="L30"/>
  <c r="M30"/>
  <c r="I30"/>
  <c r="J30"/>
  <c r="I34"/>
  <c r="J34"/>
  <c r="K34"/>
  <c r="L34"/>
  <c r="M34"/>
  <c r="M48"/>
  <c r="I48"/>
  <c r="J48"/>
  <c r="K48"/>
  <c r="L48"/>
  <c r="K62"/>
  <c r="L62"/>
  <c r="M62"/>
  <c r="I62"/>
  <c r="J62"/>
  <c r="K65"/>
  <c r="L65"/>
  <c r="I65"/>
  <c r="J65"/>
  <c r="M5"/>
  <c r="I9"/>
  <c r="K11"/>
  <c r="M13"/>
  <c r="I17"/>
  <c r="K19"/>
  <c r="M21"/>
  <c r="I25"/>
  <c r="K27"/>
  <c r="M29"/>
  <c r="I33"/>
  <c r="K35"/>
  <c r="M37"/>
  <c r="I41"/>
  <c r="K43"/>
  <c r="M45"/>
  <c r="I49"/>
  <c r="K51"/>
  <c r="M53"/>
  <c r="I57"/>
  <c r="K59"/>
  <c r="M61"/>
  <c r="L5"/>
  <c r="J11"/>
  <c r="L13"/>
  <c r="J19"/>
  <c r="L21"/>
  <c r="J27"/>
  <c r="L29"/>
  <c r="J35"/>
  <c r="L37"/>
  <c r="J43"/>
  <c r="L45"/>
  <c r="J51"/>
  <c r="L53"/>
  <c r="J59"/>
  <c r="L61"/>
  <c r="K5"/>
  <c r="M7"/>
  <c r="I11"/>
  <c r="K13"/>
  <c r="M15"/>
  <c r="I19"/>
  <c r="K21"/>
  <c r="M23"/>
  <c r="I27"/>
  <c r="K29"/>
  <c r="M31"/>
  <c r="I35"/>
  <c r="K37"/>
  <c r="M39"/>
  <c r="I43"/>
  <c r="K45"/>
  <c r="M47"/>
  <c r="I51"/>
  <c r="K53"/>
  <c r="M55"/>
  <c r="I59"/>
  <c r="K61"/>
  <c r="M63"/>
  <c r="J5"/>
  <c r="L7"/>
  <c r="J13"/>
  <c r="L15"/>
  <c r="J21"/>
  <c r="L23"/>
  <c r="J29"/>
  <c r="L31"/>
  <c r="J37"/>
  <c r="L39"/>
  <c r="J45"/>
  <c r="L47"/>
  <c r="J53"/>
  <c r="L55"/>
  <c r="J61"/>
  <c r="L63"/>
  <c r="K7"/>
  <c r="M9"/>
  <c r="K15"/>
  <c r="M17"/>
  <c r="K23"/>
  <c r="M25"/>
  <c r="K31"/>
  <c r="M33"/>
  <c r="K39"/>
  <c r="M41"/>
  <c r="K47"/>
  <c r="M49"/>
  <c r="K55"/>
  <c r="M57"/>
  <c r="K63"/>
  <c r="J7"/>
  <c r="L9"/>
  <c r="J15"/>
  <c r="J63"/>
  <c r="K9"/>
  <c r="M11"/>
  <c r="K17"/>
  <c r="M19"/>
  <c r="K25"/>
  <c r="M27"/>
  <c r="K33"/>
  <c r="M35"/>
  <c r="K41"/>
  <c r="M43"/>
  <c r="K49"/>
  <c r="M51"/>
  <c r="K57"/>
  <c r="M59"/>
  <c r="K103" i="13"/>
  <c r="L98"/>
  <c r="I97"/>
  <c r="K95"/>
  <c r="L90"/>
  <c r="I89"/>
  <c r="K87"/>
  <c r="J84"/>
  <c r="L82"/>
  <c r="I81"/>
  <c r="K79"/>
  <c r="J76"/>
  <c r="L74"/>
  <c r="I73"/>
  <c r="K71"/>
  <c r="J68"/>
  <c r="L66"/>
  <c r="I65"/>
  <c r="K63"/>
  <c r="J60"/>
  <c r="L58"/>
  <c r="I57"/>
  <c r="K55"/>
  <c r="J52"/>
  <c r="I49"/>
  <c r="K47"/>
  <c r="J44"/>
  <c r="I41"/>
  <c r="K39"/>
  <c r="J36"/>
  <c r="I33"/>
  <c r="K31"/>
  <c r="J28"/>
  <c r="I25"/>
  <c r="K23"/>
  <c r="J20"/>
  <c r="I17"/>
  <c r="K15"/>
  <c r="J12"/>
  <c r="I9"/>
  <c r="K7"/>
  <c r="L103"/>
  <c r="J97"/>
  <c r="L95"/>
  <c r="I94"/>
  <c r="J89"/>
  <c r="L87"/>
  <c r="I86"/>
  <c r="J81"/>
  <c r="L79"/>
  <c r="I78"/>
  <c r="J73"/>
  <c r="L71"/>
  <c r="I70"/>
  <c r="J65"/>
  <c r="L63"/>
  <c r="I62"/>
  <c r="J57"/>
  <c r="L55"/>
  <c r="I54"/>
  <c r="J49"/>
  <c r="L47"/>
  <c r="I46"/>
  <c r="J41"/>
  <c r="L39"/>
  <c r="I38"/>
  <c r="J33"/>
  <c r="L31"/>
  <c r="I30"/>
  <c r="J25"/>
  <c r="L23"/>
  <c r="I22"/>
  <c r="J17"/>
  <c r="L15"/>
  <c r="I14"/>
  <c r="J9"/>
  <c r="L7"/>
  <c r="I6"/>
  <c r="J30"/>
  <c r="J22"/>
  <c r="K17"/>
  <c r="J14"/>
  <c r="K9"/>
  <c r="J6"/>
  <c r="I16"/>
  <c r="K14"/>
  <c r="I8"/>
  <c r="K6"/>
  <c r="J104"/>
  <c r="I101"/>
  <c r="J96"/>
  <c r="I93"/>
  <c r="J88"/>
  <c r="I85"/>
  <c r="J80"/>
  <c r="I77"/>
  <c r="J72"/>
  <c r="I69"/>
  <c r="J64"/>
  <c r="I61"/>
  <c r="J56"/>
  <c r="I53"/>
  <c r="J48"/>
  <c r="I45"/>
  <c r="J40"/>
  <c r="I37"/>
  <c r="J32"/>
  <c r="I29"/>
  <c r="J24"/>
  <c r="I21"/>
  <c r="J16"/>
  <c r="I13"/>
  <c r="J8"/>
  <c r="J101"/>
  <c r="J93"/>
  <c r="J85"/>
  <c r="J77"/>
  <c r="J69"/>
  <c r="J61"/>
  <c r="J53"/>
  <c r="J45"/>
  <c r="J37"/>
  <c r="J29"/>
  <c r="J21"/>
  <c r="K101"/>
  <c r="K93"/>
  <c r="K85"/>
  <c r="K77"/>
  <c r="K69"/>
  <c r="K61"/>
  <c r="K53"/>
  <c r="K45"/>
  <c r="K37"/>
  <c r="K29"/>
  <c r="K21"/>
  <c r="I98" i="12"/>
  <c r="K96"/>
  <c r="J93"/>
  <c r="I90"/>
  <c r="K88"/>
  <c r="J85"/>
  <c r="I82"/>
  <c r="J77"/>
  <c r="I74"/>
  <c r="K68"/>
  <c r="J65"/>
  <c r="I62"/>
  <c r="K60"/>
  <c r="J57"/>
  <c r="I54"/>
  <c r="J49"/>
  <c r="I46"/>
  <c r="J41"/>
  <c r="I38"/>
  <c r="J33"/>
  <c r="I30"/>
  <c r="J25"/>
  <c r="L23"/>
  <c r="I22"/>
  <c r="K20"/>
  <c r="J17"/>
  <c r="L15"/>
  <c r="I14"/>
  <c r="K12"/>
  <c r="J9"/>
  <c r="L7"/>
  <c r="I6"/>
  <c r="J98"/>
  <c r="L96"/>
  <c r="K93"/>
  <c r="J90"/>
  <c r="L88"/>
  <c r="K85"/>
  <c r="J82"/>
  <c r="K77"/>
  <c r="J74"/>
  <c r="K65"/>
  <c r="J62"/>
  <c r="K57"/>
  <c r="J54"/>
  <c r="K49"/>
  <c r="J46"/>
  <c r="K41"/>
  <c r="J38"/>
  <c r="K33"/>
  <c r="J30"/>
  <c r="K25"/>
  <c r="J22"/>
  <c r="J14"/>
  <c r="J6"/>
  <c r="K98"/>
  <c r="K90"/>
  <c r="K82"/>
  <c r="K74"/>
  <c r="K62"/>
  <c r="K54"/>
  <c r="I48"/>
  <c r="K46"/>
  <c r="I40"/>
  <c r="K38"/>
  <c r="I32"/>
  <c r="K30"/>
  <c r="I24"/>
  <c r="K22"/>
  <c r="I16"/>
  <c r="K14"/>
  <c r="I8"/>
  <c r="K6"/>
  <c r="J24"/>
  <c r="J16"/>
  <c r="J8"/>
  <c r="I86"/>
  <c r="K84"/>
  <c r="J81"/>
  <c r="I78"/>
  <c r="K76"/>
  <c r="J73"/>
  <c r="I70"/>
  <c r="J69"/>
  <c r="I66"/>
  <c r="K64"/>
  <c r="J61"/>
  <c r="I58"/>
  <c r="K56"/>
  <c r="J53"/>
  <c r="I50"/>
  <c r="K48"/>
  <c r="J45"/>
  <c r="I42"/>
  <c r="K40"/>
  <c r="I34"/>
  <c r="K32"/>
  <c r="I26"/>
  <c r="K24"/>
  <c r="I18"/>
  <c r="K16"/>
  <c r="K8"/>
  <c r="J18"/>
  <c r="J68" i="17"/>
  <c r="I65"/>
  <c r="K63"/>
  <c r="J60"/>
  <c r="I57"/>
  <c r="K55"/>
  <c r="J52"/>
  <c r="I49"/>
  <c r="K47"/>
  <c r="J44"/>
  <c r="I41"/>
  <c r="K39"/>
  <c r="J36"/>
  <c r="I33"/>
  <c r="K31"/>
  <c r="J28"/>
  <c r="I25"/>
  <c r="K23"/>
  <c r="J20"/>
  <c r="I17"/>
  <c r="I9"/>
  <c r="K68"/>
  <c r="J65"/>
  <c r="I62"/>
  <c r="K60"/>
  <c r="J57"/>
  <c r="I54"/>
  <c r="K52"/>
  <c r="J49"/>
  <c r="I46"/>
  <c r="K44"/>
  <c r="J41"/>
  <c r="I38"/>
  <c r="K36"/>
  <c r="J33"/>
  <c r="I30"/>
  <c r="K28"/>
  <c r="J25"/>
  <c r="I22"/>
  <c r="K20"/>
  <c r="J17"/>
  <c r="I14"/>
  <c r="J9"/>
  <c r="L7"/>
  <c r="I6"/>
  <c r="M57"/>
  <c r="L68"/>
  <c r="K65"/>
  <c r="J62"/>
  <c r="L60"/>
  <c r="K57"/>
  <c r="J54"/>
  <c r="L52"/>
  <c r="K49"/>
  <c r="J46"/>
  <c r="L44"/>
  <c r="K41"/>
  <c r="J38"/>
  <c r="L36"/>
  <c r="K33"/>
  <c r="J30"/>
  <c r="L28"/>
  <c r="K25"/>
  <c r="J22"/>
  <c r="L20"/>
  <c r="K17"/>
  <c r="J14"/>
  <c r="K9"/>
  <c r="J6"/>
  <c r="J67"/>
  <c r="I64"/>
  <c r="K62"/>
  <c r="J59"/>
  <c r="I56"/>
  <c r="K54"/>
  <c r="I48"/>
  <c r="K46"/>
  <c r="I40"/>
  <c r="K38"/>
  <c r="I32"/>
  <c r="K30"/>
  <c r="I24"/>
  <c r="K22"/>
  <c r="I16"/>
  <c r="K14"/>
  <c r="I8"/>
  <c r="K6"/>
  <c r="J56"/>
  <c r="J48"/>
  <c r="J40"/>
  <c r="J32"/>
  <c r="J24"/>
  <c r="J16"/>
  <c r="J8"/>
  <c r="K92" i="16"/>
  <c r="K84"/>
  <c r="K76"/>
  <c r="K63"/>
  <c r="K55"/>
  <c r="K15"/>
  <c r="L100"/>
  <c r="I99"/>
  <c r="J94"/>
  <c r="L92"/>
  <c r="I91"/>
  <c r="J86"/>
  <c r="L84"/>
  <c r="I83"/>
  <c r="J78"/>
  <c r="L76"/>
  <c r="I75"/>
  <c r="J70"/>
  <c r="J65"/>
  <c r="L63"/>
  <c r="I62"/>
  <c r="J57"/>
  <c r="L55"/>
  <c r="I54"/>
  <c r="J49"/>
  <c r="L47"/>
  <c r="I46"/>
  <c r="J41"/>
  <c r="L39"/>
  <c r="I38"/>
  <c r="J33"/>
  <c r="L31"/>
  <c r="I30"/>
  <c r="J25"/>
  <c r="L23"/>
  <c r="I22"/>
  <c r="J17"/>
  <c r="L15"/>
  <c r="I14"/>
  <c r="J9"/>
  <c r="L7"/>
  <c r="I6"/>
  <c r="J99"/>
  <c r="J91"/>
  <c r="J83"/>
  <c r="J75"/>
  <c r="J62"/>
  <c r="J54"/>
  <c r="J46"/>
  <c r="J38"/>
  <c r="J30"/>
  <c r="J22"/>
  <c r="J14"/>
  <c r="J6"/>
  <c r="I101"/>
  <c r="K99"/>
  <c r="I93"/>
  <c r="K91"/>
  <c r="I85"/>
  <c r="K83"/>
  <c r="I77"/>
  <c r="K75"/>
  <c r="I64"/>
  <c r="K62"/>
  <c r="I56"/>
  <c r="K54"/>
  <c r="I48"/>
  <c r="K46"/>
  <c r="I40"/>
  <c r="K38"/>
  <c r="I32"/>
  <c r="K30"/>
  <c r="I24"/>
  <c r="K22"/>
  <c r="I16"/>
  <c r="K14"/>
  <c r="I8"/>
  <c r="K6"/>
  <c r="J101"/>
  <c r="J93"/>
  <c r="J85"/>
  <c r="J77"/>
  <c r="J64"/>
  <c r="J56"/>
  <c r="J48"/>
  <c r="J40"/>
  <c r="J32"/>
  <c r="J24"/>
  <c r="J16"/>
  <c r="J8"/>
  <c r="K101"/>
  <c r="K64"/>
  <c r="I100"/>
  <c r="I92"/>
  <c r="I84"/>
  <c r="I76"/>
  <c r="I63"/>
  <c r="I55"/>
  <c r="I47"/>
  <c r="I39"/>
  <c r="I31"/>
  <c r="I23"/>
  <c r="I15"/>
  <c r="I7"/>
  <c r="I102" i="15"/>
  <c r="I94"/>
  <c r="I86"/>
  <c r="I78"/>
  <c r="I70"/>
  <c r="I62"/>
  <c r="I54"/>
  <c r="I46"/>
  <c r="I38"/>
  <c r="I30"/>
  <c r="I22"/>
  <c r="I14"/>
  <c r="I6"/>
  <c r="J102"/>
  <c r="L100"/>
  <c r="I99"/>
  <c r="J94"/>
  <c r="L92"/>
  <c r="I91"/>
  <c r="J86"/>
  <c r="L84"/>
  <c r="I83"/>
  <c r="J78"/>
  <c r="L76"/>
  <c r="I75"/>
  <c r="J70"/>
  <c r="L68"/>
  <c r="I67"/>
  <c r="J62"/>
  <c r="L60"/>
  <c r="I59"/>
  <c r="J54"/>
  <c r="L52"/>
  <c r="I51"/>
  <c r="J46"/>
  <c r="L44"/>
  <c r="I43"/>
  <c r="J38"/>
  <c r="L36"/>
  <c r="I35"/>
  <c r="J30"/>
  <c r="L28"/>
  <c r="I27"/>
  <c r="J22"/>
  <c r="L20"/>
  <c r="I19"/>
  <c r="K17"/>
  <c r="J14"/>
  <c r="L12"/>
  <c r="I11"/>
  <c r="J6"/>
  <c r="K102"/>
  <c r="J99"/>
  <c r="K94"/>
  <c r="J91"/>
  <c r="K86"/>
  <c r="J83"/>
  <c r="K78"/>
  <c r="J75"/>
  <c r="K70"/>
  <c r="J67"/>
  <c r="K62"/>
  <c r="J59"/>
  <c r="K54"/>
  <c r="J51"/>
  <c r="K46"/>
  <c r="J43"/>
  <c r="K38"/>
  <c r="J35"/>
  <c r="I32"/>
  <c r="K30"/>
  <c r="J27"/>
  <c r="I24"/>
  <c r="K22"/>
  <c r="J19"/>
  <c r="I16"/>
  <c r="K14"/>
  <c r="J11"/>
  <c r="I8"/>
  <c r="K6"/>
  <c r="K99"/>
  <c r="K91"/>
  <c r="K83"/>
  <c r="K75"/>
  <c r="K67"/>
  <c r="K59"/>
  <c r="K51"/>
  <c r="K43"/>
  <c r="K35"/>
  <c r="K27"/>
  <c r="K19"/>
  <c r="K11"/>
  <c r="I98"/>
  <c r="I90"/>
  <c r="I82"/>
  <c r="I74"/>
  <c r="I66"/>
  <c r="I58"/>
  <c r="I50"/>
  <c r="I42"/>
  <c r="I34"/>
  <c r="I26"/>
  <c r="I18"/>
  <c r="I10"/>
  <c r="J98"/>
  <c r="J90"/>
  <c r="J82"/>
  <c r="J74"/>
  <c r="J66"/>
  <c r="J58"/>
  <c r="J50"/>
  <c r="J42"/>
  <c r="J34"/>
  <c r="I31"/>
  <c r="J26"/>
  <c r="I23"/>
  <c r="J18"/>
  <c r="I15"/>
  <c r="J10"/>
  <c r="I7"/>
  <c r="L5" i="12"/>
  <c r="K5"/>
  <c r="I5"/>
  <c r="M7" i="17"/>
  <c r="M18"/>
  <c r="M36"/>
  <c r="M39"/>
  <c r="M50"/>
  <c r="M29"/>
  <c r="M61"/>
  <c r="M12"/>
  <c r="M15"/>
  <c r="M26"/>
  <c r="M44"/>
  <c r="M47"/>
  <c r="M58"/>
  <c r="M5"/>
  <c r="M37"/>
  <c r="M20"/>
  <c r="M23"/>
  <c r="M34"/>
  <c r="M52"/>
  <c r="M55"/>
  <c r="M13"/>
  <c r="M45"/>
  <c r="M10"/>
  <c r="M28"/>
  <c r="M31"/>
  <c r="M42"/>
  <c r="M60"/>
  <c r="M63"/>
  <c r="M21"/>
  <c r="M53"/>
  <c r="M6"/>
  <c r="M14"/>
  <c r="M22"/>
  <c r="M30"/>
  <c r="M38"/>
  <c r="M46"/>
  <c r="M54"/>
  <c r="M62"/>
  <c r="M11"/>
  <c r="M19"/>
  <c r="M27"/>
  <c r="M35"/>
  <c r="M43"/>
  <c r="M51"/>
  <c r="M59"/>
  <c r="L79" i="14"/>
  <c r="K79"/>
  <c r="J79"/>
  <c r="I79"/>
  <c r="L76"/>
  <c r="K76"/>
  <c r="J76"/>
  <c r="I76"/>
  <c r="L73"/>
  <c r="K73"/>
  <c r="J73"/>
  <c r="I73"/>
  <c r="L99"/>
  <c r="K99"/>
  <c r="J99"/>
  <c r="I99"/>
  <c r="L96"/>
  <c r="K96"/>
  <c r="J96"/>
  <c r="I96"/>
  <c r="L93"/>
  <c r="K93"/>
  <c r="J93"/>
  <c r="I93"/>
  <c r="L87"/>
  <c r="K87"/>
  <c r="J87"/>
  <c r="I87"/>
  <c r="L84"/>
  <c r="K84"/>
  <c r="J84"/>
  <c r="I84"/>
  <c r="L81"/>
  <c r="K81"/>
  <c r="J81"/>
  <c r="I81"/>
  <c r="L104"/>
  <c r="K104"/>
  <c r="J104"/>
  <c r="I104"/>
  <c r="L101"/>
  <c r="K101"/>
  <c r="J101"/>
  <c r="I101"/>
  <c r="L75"/>
  <c r="K75"/>
  <c r="J75"/>
  <c r="I75"/>
  <c r="L72"/>
  <c r="K72"/>
  <c r="J72"/>
  <c r="I72"/>
  <c r="L95"/>
  <c r="K95"/>
  <c r="J95"/>
  <c r="I95"/>
  <c r="L92"/>
  <c r="K92"/>
  <c r="J92"/>
  <c r="I92"/>
  <c r="L89"/>
  <c r="K89"/>
  <c r="J89"/>
  <c r="I89"/>
  <c r="L83"/>
  <c r="K83"/>
  <c r="J83"/>
  <c r="I83"/>
  <c r="L80"/>
  <c r="K80"/>
  <c r="J80"/>
  <c r="I80"/>
  <c r="L77"/>
  <c r="K77"/>
  <c r="J77"/>
  <c r="I77"/>
  <c r="L103"/>
  <c r="K103"/>
  <c r="J103"/>
  <c r="I103"/>
  <c r="L100"/>
  <c r="K100"/>
  <c r="J100"/>
  <c r="I100"/>
  <c r="L97"/>
  <c r="K97"/>
  <c r="J97"/>
  <c r="I97"/>
  <c r="L71"/>
  <c r="K71"/>
  <c r="J71"/>
  <c r="I71"/>
  <c r="L91"/>
  <c r="K91"/>
  <c r="J91"/>
  <c r="I91"/>
  <c r="L88"/>
  <c r="K88"/>
  <c r="J88"/>
  <c r="I88"/>
  <c r="L85"/>
  <c r="K85"/>
  <c r="J85"/>
  <c r="I85"/>
  <c r="K102"/>
  <c r="K98"/>
  <c r="K94"/>
  <c r="K90"/>
  <c r="K86"/>
  <c r="K82"/>
  <c r="K78"/>
  <c r="K74"/>
  <c r="K70"/>
  <c r="L102"/>
  <c r="L98"/>
  <c r="L94"/>
  <c r="L90"/>
  <c r="L86"/>
  <c r="L82"/>
  <c r="L78"/>
  <c r="L74"/>
  <c r="L70"/>
  <c r="I102"/>
  <c r="I98"/>
  <c r="I94"/>
  <c r="I90"/>
  <c r="I86"/>
  <c r="I82"/>
  <c r="I78"/>
  <c r="I74"/>
  <c r="I70"/>
  <c r="E78" i="1"/>
  <c r="E86"/>
  <c r="E93"/>
  <c r="E95"/>
  <c r="E99"/>
  <c r="E103"/>
  <c r="E107"/>
  <c r="E98"/>
  <c r="E92"/>
  <c r="E106"/>
  <c r="E105"/>
  <c r="E100"/>
  <c r="E97"/>
  <c r="E94"/>
  <c r="E102"/>
  <c r="E104"/>
  <c r="E96"/>
  <c r="E101"/>
  <c r="E89"/>
  <c r="E87"/>
  <c r="E72"/>
  <c r="F67" i="16"/>
  <c r="E88" i="1"/>
  <c r="E75"/>
  <c r="E69"/>
  <c r="E67"/>
  <c r="E59"/>
  <c r="E51"/>
  <c r="E46" i="21" s="1"/>
  <c r="A46" s="1"/>
  <c r="E76" i="1"/>
  <c r="F67" i="12"/>
  <c r="E83" i="1"/>
  <c r="F67" i="13"/>
  <c r="E74" i="1"/>
  <c r="E70"/>
  <c r="E62"/>
  <c r="E58"/>
  <c r="E54"/>
  <c r="E49" i="21" s="1"/>
  <c r="A49" s="1"/>
  <c r="E50" i="1"/>
  <c r="E45" i="21" s="1"/>
  <c r="A45" s="1"/>
  <c r="E84" i="1"/>
  <c r="E82"/>
  <c r="E90"/>
  <c r="E77"/>
  <c r="E73"/>
  <c r="E71"/>
  <c r="E65"/>
  <c r="E63"/>
  <c r="E61"/>
  <c r="E57"/>
  <c r="E52" i="21" s="1"/>
  <c r="A52" s="1"/>
  <c r="E55" i="1"/>
  <c r="E50" i="21" s="1"/>
  <c r="A50" s="1"/>
  <c r="E53" i="1"/>
  <c r="E48" i="21" s="1"/>
  <c r="A48" s="1"/>
  <c r="E49" i="1"/>
  <c r="E44" i="21" s="1"/>
  <c r="A44" s="1"/>
  <c r="E85" i="1"/>
  <c r="E81"/>
  <c r="E79"/>
  <c r="E68"/>
  <c r="E66"/>
  <c r="E64"/>
  <c r="E60"/>
  <c r="E56"/>
  <c r="E51" i="21" s="1"/>
  <c r="A51" s="1"/>
  <c r="E52" i="1"/>
  <c r="E47" i="21" s="1"/>
  <c r="A47" s="1"/>
  <c r="E80" i="1"/>
  <c r="I52" i="14"/>
  <c r="L52"/>
  <c r="M38" i="15"/>
  <c r="I20" i="14"/>
  <c r="L20"/>
  <c r="I24"/>
  <c r="L24"/>
  <c r="M62" i="13"/>
  <c r="J25" i="14"/>
  <c r="J29"/>
  <c r="J37"/>
  <c r="J53"/>
  <c r="M46" i="15"/>
  <c r="I41" i="14"/>
  <c r="J41"/>
  <c r="I16"/>
  <c r="L16"/>
  <c r="I17"/>
  <c r="J17"/>
  <c r="I44"/>
  <c r="L44"/>
  <c r="M46" i="13"/>
  <c r="I12" i="14"/>
  <c r="L12"/>
  <c r="I21"/>
  <c r="J21"/>
  <c r="I56"/>
  <c r="L56"/>
  <c r="I9"/>
  <c r="J9"/>
  <c r="M54" i="15"/>
  <c r="M62"/>
  <c r="K49" i="14"/>
  <c r="I49"/>
  <c r="J49"/>
  <c r="M30" i="13"/>
  <c r="M38"/>
  <c r="I36" i="14"/>
  <c r="L36"/>
  <c r="J5"/>
  <c r="L32"/>
  <c r="J57"/>
  <c r="M54" i="13"/>
  <c r="L28" i="14"/>
  <c r="J33"/>
  <c r="I57"/>
  <c r="I53"/>
  <c r="L48"/>
  <c r="L8"/>
  <c r="J13"/>
  <c r="L40"/>
  <c r="J45"/>
  <c r="L60"/>
  <c r="M9" i="16"/>
  <c r="M17"/>
  <c r="M25"/>
  <c r="I5" i="15"/>
  <c r="J5"/>
  <c r="K5"/>
  <c r="L5"/>
  <c r="M22"/>
  <c r="M6"/>
  <c r="M30"/>
  <c r="M14"/>
  <c r="I15" i="14"/>
  <c r="J15"/>
  <c r="K15"/>
  <c r="L15"/>
  <c r="I47"/>
  <c r="J47"/>
  <c r="K47"/>
  <c r="L47"/>
  <c r="I11"/>
  <c r="J11"/>
  <c r="K11"/>
  <c r="L11"/>
  <c r="I43"/>
  <c r="J43"/>
  <c r="K43"/>
  <c r="L43"/>
  <c r="M43"/>
  <c r="I65"/>
  <c r="J65"/>
  <c r="K65"/>
  <c r="L65"/>
  <c r="I68"/>
  <c r="J68"/>
  <c r="K68"/>
  <c r="L68"/>
  <c r="I7"/>
  <c r="J7"/>
  <c r="K7"/>
  <c r="L7"/>
  <c r="I39"/>
  <c r="J39"/>
  <c r="K39"/>
  <c r="L39"/>
  <c r="I59"/>
  <c r="J59"/>
  <c r="K59"/>
  <c r="L59"/>
  <c r="I35"/>
  <c r="J35"/>
  <c r="K35"/>
  <c r="L35"/>
  <c r="I63"/>
  <c r="J63"/>
  <c r="K63"/>
  <c r="L63"/>
  <c r="I31"/>
  <c r="J31"/>
  <c r="K31"/>
  <c r="L31"/>
  <c r="I55"/>
  <c r="J55"/>
  <c r="K55"/>
  <c r="L55"/>
  <c r="I69"/>
  <c r="J69"/>
  <c r="K69"/>
  <c r="L69"/>
  <c r="I27"/>
  <c r="J27"/>
  <c r="K27"/>
  <c r="L27"/>
  <c r="I23"/>
  <c r="J23"/>
  <c r="K23"/>
  <c r="L23"/>
  <c r="I51"/>
  <c r="J51"/>
  <c r="K51"/>
  <c r="L51"/>
  <c r="I61"/>
  <c r="J61"/>
  <c r="K61"/>
  <c r="L61"/>
  <c r="I64"/>
  <c r="J64"/>
  <c r="K64"/>
  <c r="L64"/>
  <c r="I67"/>
  <c r="J67"/>
  <c r="K67"/>
  <c r="L67"/>
  <c r="I19"/>
  <c r="J19"/>
  <c r="K19"/>
  <c r="M19"/>
  <c r="L19"/>
  <c r="L5"/>
  <c r="J6"/>
  <c r="L9"/>
  <c r="J10"/>
  <c r="L13"/>
  <c r="J14"/>
  <c r="L17"/>
  <c r="J18"/>
  <c r="L21"/>
  <c r="J22"/>
  <c r="L25"/>
  <c r="J26"/>
  <c r="L29"/>
  <c r="J30"/>
  <c r="L33"/>
  <c r="J34"/>
  <c r="L37"/>
  <c r="J38"/>
  <c r="L41"/>
  <c r="J42"/>
  <c r="L45"/>
  <c r="J46"/>
  <c r="L49"/>
  <c r="J50"/>
  <c r="L53"/>
  <c r="J54"/>
  <c r="L57"/>
  <c r="J58"/>
  <c r="J62"/>
  <c r="J66"/>
  <c r="K5"/>
  <c r="I6"/>
  <c r="K9"/>
  <c r="I10"/>
  <c r="K13"/>
  <c r="I14"/>
  <c r="K17"/>
  <c r="I18"/>
  <c r="K21"/>
  <c r="I22"/>
  <c r="K25"/>
  <c r="I26"/>
  <c r="K29"/>
  <c r="I30"/>
  <c r="K33"/>
  <c r="I34"/>
  <c r="K37"/>
  <c r="I38"/>
  <c r="K41"/>
  <c r="I42"/>
  <c r="K45"/>
  <c r="I46"/>
  <c r="I50"/>
  <c r="I54"/>
  <c r="I58"/>
  <c r="I62"/>
  <c r="I66"/>
  <c r="K8"/>
  <c r="K12"/>
  <c r="K16"/>
  <c r="K20"/>
  <c r="K24"/>
  <c r="K28"/>
  <c r="K32"/>
  <c r="K36"/>
  <c r="K40"/>
  <c r="K44"/>
  <c r="K48"/>
  <c r="K52"/>
  <c r="K56"/>
  <c r="K60"/>
  <c r="J8"/>
  <c r="J12"/>
  <c r="J16"/>
  <c r="J20"/>
  <c r="J24"/>
  <c r="J28"/>
  <c r="J32"/>
  <c r="J36"/>
  <c r="J40"/>
  <c r="J44"/>
  <c r="J48"/>
  <c r="J52"/>
  <c r="J56"/>
  <c r="J60"/>
  <c r="L6"/>
  <c r="L10"/>
  <c r="L14"/>
  <c r="L18"/>
  <c r="L22"/>
  <c r="L26"/>
  <c r="L30"/>
  <c r="L34"/>
  <c r="L38"/>
  <c r="L42"/>
  <c r="L46"/>
  <c r="L50"/>
  <c r="L54"/>
  <c r="L58"/>
  <c r="L62"/>
  <c r="L66"/>
  <c r="M59"/>
  <c r="M27"/>
  <c r="M51"/>
  <c r="M11"/>
  <c r="M35"/>
  <c r="M11" i="13"/>
  <c r="M22"/>
  <c r="M14" i="14"/>
  <c r="M12" i="16"/>
  <c r="M20"/>
  <c r="M28"/>
  <c r="M38"/>
  <c r="M58"/>
  <c r="M12" i="14"/>
  <c r="M20"/>
  <c r="M28"/>
  <c r="M36"/>
  <c r="M44"/>
  <c r="M52"/>
  <c r="M60"/>
  <c r="M9" i="15"/>
  <c r="M17"/>
  <c r="M25"/>
  <c r="M33"/>
  <c r="M41"/>
  <c r="M49"/>
  <c r="M57"/>
  <c r="M8" i="16"/>
  <c r="M16"/>
  <c r="M24"/>
  <c r="M32"/>
  <c r="M52"/>
  <c r="M62"/>
  <c r="M8" i="14"/>
  <c r="M16"/>
  <c r="M24"/>
  <c r="M32"/>
  <c r="M40"/>
  <c r="M48"/>
  <c r="M56"/>
  <c r="M5" i="15"/>
  <c r="M13"/>
  <c r="M21"/>
  <c r="M29"/>
  <c r="M37"/>
  <c r="M45"/>
  <c r="M53"/>
  <c r="M61"/>
  <c r="M42" i="16"/>
  <c r="M49"/>
  <c r="M56"/>
  <c r="M36"/>
  <c r="M46"/>
  <c r="M10"/>
  <c r="M18"/>
  <c r="M26"/>
  <c r="M33"/>
  <c r="M40"/>
  <c r="M60"/>
  <c r="M6" i="14"/>
  <c r="M38"/>
  <c r="M46"/>
  <c r="M54"/>
  <c r="M62"/>
  <c r="M7" i="15"/>
  <c r="M15"/>
  <c r="M23"/>
  <c r="M31"/>
  <c r="M39"/>
  <c r="M47"/>
  <c r="M55"/>
  <c r="M63"/>
  <c r="M6" i="16"/>
  <c r="M14"/>
  <c r="M22"/>
  <c r="M30"/>
  <c r="M50"/>
  <c r="M57"/>
  <c r="M30" i="14"/>
  <c r="M10"/>
  <c r="M18"/>
  <c r="M26"/>
  <c r="M34"/>
  <c r="M42"/>
  <c r="M50"/>
  <c r="M58"/>
  <c r="M11" i="15"/>
  <c r="M19"/>
  <c r="M27"/>
  <c r="M35"/>
  <c r="M43"/>
  <c r="M51"/>
  <c r="M59"/>
  <c r="M44" i="16"/>
  <c r="M54"/>
  <c r="M22" i="14"/>
  <c r="M34" i="16"/>
  <c r="M41"/>
  <c r="M48"/>
  <c r="M5" i="14"/>
  <c r="M13"/>
  <c r="M21"/>
  <c r="M29"/>
  <c r="M37"/>
  <c r="M45"/>
  <c r="M53"/>
  <c r="M61"/>
  <c r="M8" i="15"/>
  <c r="M16"/>
  <c r="M24"/>
  <c r="M32"/>
  <c r="M40"/>
  <c r="M48"/>
  <c r="M56"/>
  <c r="M11" i="16"/>
  <c r="M19"/>
  <c r="M27"/>
  <c r="M35"/>
  <c r="M43"/>
  <c r="M51"/>
  <c r="M59"/>
  <c r="M7" i="14"/>
  <c r="M15"/>
  <c r="M23"/>
  <c r="M31"/>
  <c r="M39"/>
  <c r="M47"/>
  <c r="M55"/>
  <c r="M63"/>
  <c r="M10" i="15"/>
  <c r="M18"/>
  <c r="M26"/>
  <c r="M34"/>
  <c r="M42"/>
  <c r="M50"/>
  <c r="M58"/>
  <c r="M5" i="16"/>
  <c r="M13"/>
  <c r="M21"/>
  <c r="M29"/>
  <c r="M37"/>
  <c r="M45"/>
  <c r="M53"/>
  <c r="M61"/>
  <c r="M9" i="14"/>
  <c r="M17"/>
  <c r="M25"/>
  <c r="M33"/>
  <c r="M41"/>
  <c r="M49"/>
  <c r="M57"/>
  <c r="M12" i="15"/>
  <c r="M20"/>
  <c r="M28"/>
  <c r="M36"/>
  <c r="M44"/>
  <c r="M52"/>
  <c r="M60"/>
  <c r="M7" i="16"/>
  <c r="M15"/>
  <c r="M23"/>
  <c r="M31"/>
  <c r="M39"/>
  <c r="M47"/>
  <c r="M55"/>
  <c r="M63"/>
  <c r="M10" i="13"/>
  <c r="M39"/>
  <c r="M14"/>
  <c r="M35"/>
  <c r="M47"/>
  <c r="M6"/>
  <c r="M27"/>
  <c r="M17"/>
  <c r="M21"/>
  <c r="M43"/>
  <c r="M55"/>
  <c r="M25"/>
  <c r="M29"/>
  <c r="M51"/>
  <c r="M63"/>
  <c r="M12"/>
  <c r="M15"/>
  <c r="M33"/>
  <c r="M37"/>
  <c r="M59"/>
  <c r="M8"/>
  <c r="M41"/>
  <c r="M45"/>
  <c r="M49"/>
  <c r="M53"/>
  <c r="M23"/>
  <c r="M19"/>
  <c r="M31"/>
  <c r="M57"/>
  <c r="M61"/>
  <c r="M5"/>
  <c r="M13"/>
  <c r="M16"/>
  <c r="M24"/>
  <c r="M32"/>
  <c r="M40"/>
  <c r="M48"/>
  <c r="M56"/>
  <c r="M7"/>
  <c r="M18"/>
  <c r="M26"/>
  <c r="M34"/>
  <c r="M42"/>
  <c r="M50"/>
  <c r="M58"/>
  <c r="M9"/>
  <c r="M20"/>
  <c r="M28"/>
  <c r="M36"/>
  <c r="M44"/>
  <c r="M52"/>
  <c r="M60"/>
  <c r="M27" i="12"/>
  <c r="M11"/>
  <c r="M19"/>
  <c r="M60"/>
  <c r="M8"/>
  <c r="M12"/>
  <c r="M16"/>
  <c r="M38"/>
  <c r="M50"/>
  <c r="M46"/>
  <c r="M58"/>
  <c r="M64"/>
  <c r="M24"/>
  <c r="M28"/>
  <c r="M32"/>
  <c r="M54"/>
  <c r="M68"/>
  <c r="M10"/>
  <c r="M36"/>
  <c r="M62"/>
  <c r="M20"/>
  <c r="M40"/>
  <c r="M6"/>
  <c r="M18"/>
  <c r="M44"/>
  <c r="M48"/>
  <c r="M14"/>
  <c r="M52"/>
  <c r="M56"/>
  <c r="M66"/>
  <c r="M26"/>
  <c r="M34"/>
  <c r="M63"/>
  <c r="M22"/>
  <c r="M30"/>
  <c r="M42"/>
  <c r="M5"/>
  <c r="M13"/>
  <c r="M21"/>
  <c r="M29"/>
  <c r="M37"/>
  <c r="M45"/>
  <c r="M53"/>
  <c r="M61"/>
  <c r="M69"/>
  <c r="M7"/>
  <c r="M15"/>
  <c r="M23"/>
  <c r="M31"/>
  <c r="M39"/>
  <c r="M47"/>
  <c r="M55"/>
  <c r="M9"/>
  <c r="M17"/>
  <c r="M25"/>
  <c r="M33"/>
  <c r="M41"/>
  <c r="M49"/>
  <c r="M57"/>
  <c r="M65"/>
  <c r="M35"/>
  <c r="M43"/>
  <c r="M51"/>
  <c r="M59"/>
  <c r="M67"/>
  <c r="G28" i="1" l="1"/>
  <c r="F23" i="21" s="1"/>
  <c r="G29" i="1"/>
  <c r="F24" i="21" s="1"/>
  <c r="G30" i="1"/>
  <c r="F25" i="21" s="1"/>
  <c r="G31" i="1"/>
  <c r="F26" i="21" s="1"/>
  <c r="G32" i="1"/>
  <c r="F27" i="21" s="1"/>
  <c r="G33" i="1"/>
  <c r="F28" i="21" s="1"/>
  <c r="G34" i="1"/>
  <c r="F29" i="21" s="1"/>
  <c r="G35" i="1"/>
  <c r="F30" i="21" s="1"/>
  <c r="G36" i="1"/>
  <c r="F31" i="21" s="1"/>
  <c r="G37" i="1"/>
  <c r="F32" i="21" s="1"/>
  <c r="G38" i="1"/>
  <c r="F33" i="21" s="1"/>
  <c r="G39" i="1"/>
  <c r="F34" i="21" s="1"/>
  <c r="G40" i="1"/>
  <c r="F35" i="21" s="1"/>
  <c r="G41" i="1"/>
  <c r="F36" i="21" s="1"/>
  <c r="G42" i="1"/>
  <c r="F37" i="21" s="1"/>
  <c r="G43" i="1"/>
  <c r="F38" i="21" s="1"/>
  <c r="G44" i="1"/>
  <c r="F39" i="21" s="1"/>
  <c r="G45" i="1"/>
  <c r="F40" i="21" s="1"/>
  <c r="G46" i="1"/>
  <c r="F41" i="21" s="1"/>
  <c r="G47" i="1"/>
  <c r="F42" i="21" s="1"/>
  <c r="G48" i="1"/>
  <c r="F43" i="21" s="1"/>
  <c r="F41" i="20" l="1"/>
  <c r="F41" i="19"/>
  <c r="F41" i="18"/>
  <c r="F41" i="17"/>
  <c r="F25" i="18"/>
  <c r="F25" i="19"/>
  <c r="F25" i="20"/>
  <c r="F25" i="17"/>
  <c r="F42" i="20"/>
  <c r="F42" i="19"/>
  <c r="F42" i="18"/>
  <c r="F42" i="17"/>
  <c r="F34" i="20"/>
  <c r="F34" i="18"/>
  <c r="F34" i="19"/>
  <c r="F34" i="17"/>
  <c r="F26" i="18"/>
  <c r="F26" i="20"/>
  <c r="F26" i="19"/>
  <c r="F26" i="17"/>
  <c r="F44" i="20"/>
  <c r="F44" i="18"/>
  <c r="F44" i="19"/>
  <c r="F44" i="17"/>
  <c r="F40" i="18"/>
  <c r="F40" i="20"/>
  <c r="F40" i="19"/>
  <c r="F40" i="17"/>
  <c r="F43" i="20"/>
  <c r="F43" i="18"/>
  <c r="F43" i="19"/>
  <c r="F43" i="17"/>
  <c r="F27" i="20"/>
  <c r="F27" i="19"/>
  <c r="F27" i="18"/>
  <c r="F27" i="17"/>
  <c r="F36" i="18"/>
  <c r="F36" i="20"/>
  <c r="F36" i="19"/>
  <c r="F36" i="17"/>
  <c r="F45" i="19"/>
  <c r="F45" i="17"/>
  <c r="F45" i="20"/>
  <c r="F45" i="18"/>
  <c r="F37"/>
  <c r="F37" i="20"/>
  <c r="F37" i="19"/>
  <c r="F37" i="17"/>
  <c r="F29" i="18"/>
  <c r="F29" i="20"/>
  <c r="F29" i="19"/>
  <c r="F29" i="17"/>
  <c r="F39" i="20"/>
  <c r="F39" i="18"/>
  <c r="F39" i="19"/>
  <c r="F39" i="17"/>
  <c r="F33" i="18"/>
  <c r="F33" i="20"/>
  <c r="F33" i="19"/>
  <c r="F33" i="17"/>
  <c r="F35" i="20"/>
  <c r="F35" i="18"/>
  <c r="F35" i="19"/>
  <c r="F35" i="17"/>
  <c r="F28" i="19"/>
  <c r="F28" i="18"/>
  <c r="F28" i="20"/>
  <c r="F28" i="17"/>
  <c r="F38" i="19"/>
  <c r="F38" i="18"/>
  <c r="F38" i="17"/>
  <c r="F38" i="20"/>
  <c r="F30" i="18"/>
  <c r="F30" i="20"/>
  <c r="F30" i="19"/>
  <c r="F30" i="17"/>
  <c r="F31" i="18"/>
  <c r="F31" i="19"/>
  <c r="F31" i="17"/>
  <c r="F31" i="20"/>
  <c r="F32" i="18"/>
  <c r="F32" i="19"/>
  <c r="F32" i="20"/>
  <c r="F32" i="17"/>
  <c r="F19" i="14"/>
  <c r="F19" i="16"/>
  <c r="F19" i="15"/>
  <c r="F19" i="12"/>
  <c r="F19" i="13"/>
  <c r="F38" i="12"/>
  <c r="F38" i="13"/>
  <c r="F38" i="15"/>
  <c r="F38" i="16"/>
  <c r="F38" i="14"/>
  <c r="F30"/>
  <c r="F30" i="13"/>
  <c r="F30" i="12"/>
  <c r="F30" i="16"/>
  <c r="F30" i="15"/>
  <c r="F22" i="16"/>
  <c r="F22" i="14"/>
  <c r="F22" i="12"/>
  <c r="F22" i="15"/>
  <c r="F22" i="13"/>
  <c r="F13" i="14"/>
  <c r="F13" i="16"/>
  <c r="F13" i="12"/>
  <c r="F13" i="15"/>
  <c r="F13" i="13"/>
  <c r="F16" i="14"/>
  <c r="F16" i="16"/>
  <c r="F16" i="12"/>
  <c r="F16" i="15"/>
  <c r="F16" i="13"/>
  <c r="F39" i="15"/>
  <c r="F39" i="16"/>
  <c r="F39" i="14"/>
  <c r="F39" i="12"/>
  <c r="F39" i="13"/>
  <c r="F31" i="16"/>
  <c r="F31" i="15"/>
  <c r="F31" i="13"/>
  <c r="F31" i="14"/>
  <c r="F31" i="12"/>
  <c r="F23" i="15"/>
  <c r="F23" i="13"/>
  <c r="F23" i="14"/>
  <c r="F23" i="12"/>
  <c r="F23" i="16"/>
  <c r="F9" i="15"/>
  <c r="F9" i="13"/>
  <c r="F9" i="14"/>
  <c r="F9" i="16"/>
  <c r="F9" i="12"/>
  <c r="F6" i="15"/>
  <c r="F6" i="14"/>
  <c r="F6" i="12"/>
  <c r="F6" i="13"/>
  <c r="F6" i="16"/>
  <c r="F40" i="15"/>
  <c r="F40" i="16"/>
  <c r="F40" i="14"/>
  <c r="F40" i="12"/>
  <c r="F40" i="13"/>
  <c r="F32"/>
  <c r="F32" i="14"/>
  <c r="F32" i="12"/>
  <c r="F32" i="16"/>
  <c r="F32" i="15"/>
  <c r="F24" i="13"/>
  <c r="F24" i="14"/>
  <c r="F24" i="12"/>
  <c r="F24" i="16"/>
  <c r="F24" i="15"/>
  <c r="F5" i="16"/>
  <c r="F5" i="12"/>
  <c r="F5" i="15"/>
  <c r="F5" i="14"/>
  <c r="F5" i="13"/>
  <c r="F14" i="12"/>
  <c r="F14" i="15"/>
  <c r="F14" i="13"/>
  <c r="F14" i="16"/>
  <c r="F14" i="14"/>
  <c r="F41" i="13"/>
  <c r="F41" i="15"/>
  <c r="F41" i="16"/>
  <c r="F41" i="14"/>
  <c r="F41" i="12"/>
  <c r="F33" i="13"/>
  <c r="F33" i="12"/>
  <c r="F33" i="14"/>
  <c r="F33" i="16"/>
  <c r="F33" i="15"/>
  <c r="F25" i="16"/>
  <c r="F25" i="14"/>
  <c r="F25" i="15"/>
  <c r="F25" i="12"/>
  <c r="F25" i="13"/>
  <c r="F12" i="15"/>
  <c r="F12" i="13"/>
  <c r="F12" i="14"/>
  <c r="F12" i="16"/>
  <c r="F12" i="12"/>
  <c r="F18" i="13"/>
  <c r="F18" i="14"/>
  <c r="F18" i="16"/>
  <c r="F18" i="12"/>
  <c r="F18" i="15"/>
  <c r="F42" i="13"/>
  <c r="F42" i="15"/>
  <c r="F42" i="16"/>
  <c r="F42" i="14"/>
  <c r="F42" i="12"/>
  <c r="F34" i="16"/>
  <c r="F34" i="15"/>
  <c r="F34" i="13"/>
  <c r="F34" i="12"/>
  <c r="F34" i="14"/>
  <c r="F26" i="15"/>
  <c r="F26" i="14"/>
  <c r="F26" i="13"/>
  <c r="F26" i="12"/>
  <c r="F26" i="16"/>
  <c r="F11"/>
  <c r="F11" i="15"/>
  <c r="F11" i="13"/>
  <c r="F11" i="12"/>
  <c r="F11" i="14"/>
  <c r="F17" i="15"/>
  <c r="F17" i="13"/>
  <c r="F17" i="14"/>
  <c r="F17" i="16"/>
  <c r="F17" i="12"/>
  <c r="F43" i="15"/>
  <c r="F43" i="16"/>
  <c r="F43" i="14"/>
  <c r="F43" i="12"/>
  <c r="F43" i="13"/>
  <c r="F35"/>
  <c r="F35" i="16"/>
  <c r="F35" i="14"/>
  <c r="F35" i="12"/>
  <c r="F35" i="15"/>
  <c r="F27" i="13"/>
  <c r="F27" i="16"/>
  <c r="F27" i="12"/>
  <c r="F27" i="15"/>
  <c r="F27" i="14"/>
  <c r="F15" i="15"/>
  <c r="F15" i="14"/>
  <c r="F15" i="16"/>
  <c r="F15" i="12"/>
  <c r="F8" i="16"/>
  <c r="F8" i="12"/>
  <c r="F8" i="15"/>
  <c r="F8" i="14"/>
  <c r="F8" i="13"/>
  <c r="F44"/>
  <c r="F44" i="15"/>
  <c r="F44" i="16"/>
  <c r="F44" i="14"/>
  <c r="F44" i="12"/>
  <c r="F36" i="16"/>
  <c r="F36" i="14"/>
  <c r="F36" i="15"/>
  <c r="F36" i="13"/>
  <c r="F36" i="12"/>
  <c r="F28" i="16"/>
  <c r="F28" i="15"/>
  <c r="F28" i="14"/>
  <c r="F28" i="13"/>
  <c r="F28" i="12"/>
  <c r="F20" i="15"/>
  <c r="F20" i="13"/>
  <c r="F20" i="14"/>
  <c r="F20" i="16"/>
  <c r="F20" i="12"/>
  <c r="F10" i="13"/>
  <c r="F10" i="14"/>
  <c r="F10" i="16"/>
  <c r="F10" i="12"/>
  <c r="F10" i="15"/>
  <c r="F45" i="13"/>
  <c r="F45" i="15"/>
  <c r="F45" i="16"/>
  <c r="F45" i="14"/>
  <c r="F45" i="12"/>
  <c r="F37" i="15"/>
  <c r="F37" i="16"/>
  <c r="F37" i="12"/>
  <c r="F37" i="13"/>
  <c r="F37" i="14"/>
  <c r="F29" i="15"/>
  <c r="F29" i="14"/>
  <c r="F29" i="13"/>
  <c r="F29" i="12"/>
  <c r="F29" i="16"/>
  <c r="F21" i="13"/>
  <c r="F21" i="16"/>
  <c r="F21" i="14"/>
  <c r="F21" i="12"/>
  <c r="F21" i="15"/>
  <c r="F7" i="14"/>
  <c r="F7" i="13"/>
  <c r="F7" i="16"/>
  <c r="F7" i="12"/>
  <c r="F7" i="15"/>
  <c r="E33" i="1"/>
  <c r="E28" i="21" s="1"/>
  <c r="A28" s="1"/>
  <c r="E25" i="1"/>
  <c r="E20" i="21" s="1"/>
  <c r="A20" s="1"/>
  <c r="E16" i="1"/>
  <c r="E11" i="21" s="1"/>
  <c r="E12" i="1"/>
  <c r="E7" i="21" s="1"/>
  <c r="A7" s="1"/>
  <c r="E42" i="1"/>
  <c r="E34"/>
  <c r="E29" i="21" s="1"/>
  <c r="A29" s="1"/>
  <c r="E26" i="1"/>
  <c r="E21" i="21" s="1"/>
  <c r="A21" s="1"/>
  <c r="E21" i="1"/>
  <c r="E16" i="21" s="1"/>
  <c r="A16" s="1"/>
  <c r="E20" i="1"/>
  <c r="E15" i="21" s="1"/>
  <c r="A15" s="1"/>
  <c r="E10" i="1"/>
  <c r="E5" i="21" s="1"/>
  <c r="E32" i="1"/>
  <c r="E27" i="21" s="1"/>
  <c r="A27" s="1"/>
  <c r="E43" i="1"/>
  <c r="E38" i="21" s="1"/>
  <c r="A38" s="1"/>
  <c r="E35" i="1"/>
  <c r="E30" i="21" s="1"/>
  <c r="A30" s="1"/>
  <c r="E27" i="1"/>
  <c r="E22" i="21" s="1"/>
  <c r="A22" s="1"/>
  <c r="E9" i="1"/>
  <c r="E4" i="21" s="1"/>
  <c r="A4" s="1"/>
  <c r="E15" i="1"/>
  <c r="E10" i="21" s="1"/>
  <c r="E44" i="1"/>
  <c r="E36"/>
  <c r="E31" i="21" s="1"/>
  <c r="A31" s="1"/>
  <c r="E28" i="1"/>
  <c r="E23" i="21" s="1"/>
  <c r="A23" s="1"/>
  <c r="E17" i="1"/>
  <c r="E12" i="21" s="1"/>
  <c r="E22" i="1"/>
  <c r="E17" i="21" s="1"/>
  <c r="A17" s="1"/>
  <c r="E46" i="1"/>
  <c r="E41" i="21" s="1"/>
  <c r="A41" s="1"/>
  <c r="E38" i="1"/>
  <c r="E33" i="21" s="1"/>
  <c r="A33" s="1"/>
  <c r="E30" i="1"/>
  <c r="E25" i="21" s="1"/>
  <c r="A25" s="1"/>
  <c r="E18" i="1"/>
  <c r="E13" i="21" s="1"/>
  <c r="A13" s="1"/>
  <c r="E11" i="1"/>
  <c r="E6" i="21" s="1"/>
  <c r="E37" i="1"/>
  <c r="E32" i="21" s="1"/>
  <c r="A32" s="1"/>
  <c r="E29" i="1"/>
  <c r="E24" i="21" s="1"/>
  <c r="A24" s="1"/>
  <c r="E14" i="1"/>
  <c r="E9" i="21" s="1"/>
  <c r="A9" s="1"/>
  <c r="A10" s="1"/>
  <c r="E39" i="1"/>
  <c r="E34" i="21" s="1"/>
  <c r="A34" s="1"/>
  <c r="E31" i="1"/>
  <c r="E26" i="21" s="1"/>
  <c r="A26" s="1"/>
  <c r="E23" i="1"/>
  <c r="E18" i="21" s="1"/>
  <c r="A18" s="1"/>
  <c r="E13" i="1"/>
  <c r="E8" i="21" s="1"/>
  <c r="E45" i="1"/>
  <c r="E40" i="21" s="1"/>
  <c r="A40" s="1"/>
  <c r="E19" i="1"/>
  <c r="E14" i="21" s="1"/>
  <c r="A14" s="1"/>
  <c r="E47" i="1"/>
  <c r="E42" i="21" s="1"/>
  <c r="A42" s="1"/>
  <c r="E48" i="1"/>
  <c r="E43" i="21" s="1"/>
  <c r="A43" s="1"/>
  <c r="E40" i="1"/>
  <c r="E35" i="21" s="1"/>
  <c r="A35" s="1"/>
  <c r="E24" i="1"/>
  <c r="E19" i="21" s="1"/>
  <c r="A19" s="1"/>
  <c r="E41" i="1"/>
  <c r="E36" i="21" s="1"/>
  <c r="A36" s="1"/>
  <c r="BU42" i="1" l="1"/>
  <c r="E39" i="21"/>
  <c r="A39" s="1"/>
  <c r="A8"/>
  <c r="BU44" i="1"/>
  <c r="E37" i="21"/>
  <c r="A37" s="1"/>
  <c r="A11"/>
  <c r="A12" s="1"/>
  <c r="A5"/>
  <c r="A6" s="1"/>
</calcChain>
</file>

<file path=xl/comments1.xml><?xml version="1.0" encoding="utf-8"?>
<comments xmlns="http://schemas.openxmlformats.org/spreadsheetml/2006/main">
  <authors>
    <author>Tim Porter</author>
  </authors>
  <commentList>
    <comment ref="A7" authorId="0">
      <text>
        <r>
          <rPr>
            <b/>
            <sz val="9"/>
            <color indexed="81"/>
            <rFont val="Tahoma"/>
            <family val="2"/>
          </rPr>
          <t>New players must be given a numeric-only ID, ie 2001, 2002</t>
        </r>
      </text>
    </comment>
  </commentList>
</comments>
</file>

<file path=xl/sharedStrings.xml><?xml version="1.0" encoding="utf-8"?>
<sst xmlns="http://schemas.openxmlformats.org/spreadsheetml/2006/main" count="1551" uniqueCount="412">
  <si>
    <t>Date</t>
  </si>
  <si>
    <t>ID</t>
  </si>
  <si>
    <t>Club</t>
  </si>
  <si>
    <t xml:space="preserve">ID </t>
  </si>
  <si>
    <t>Période Antique</t>
  </si>
  <si>
    <t>Data</t>
  </si>
  <si>
    <t>UK</t>
  </si>
  <si>
    <t>BEL</t>
  </si>
  <si>
    <t>FRA</t>
  </si>
  <si>
    <t>SUI</t>
  </si>
  <si>
    <t>ITA</t>
  </si>
  <si>
    <t>ESP</t>
  </si>
  <si>
    <t>Points</t>
  </si>
  <si>
    <t>Victoire</t>
  </si>
  <si>
    <t>Nul</t>
  </si>
  <si>
    <t>Défaite</t>
  </si>
  <si>
    <t>Hyksos</t>
  </si>
  <si>
    <t>Urartu</t>
  </si>
  <si>
    <t>Huns</t>
  </si>
  <si>
    <t>Beja</t>
  </si>
  <si>
    <t>Qara-Khitan</t>
  </si>
  <si>
    <t>Hussite</t>
  </si>
  <si>
    <t>Siam</t>
  </si>
  <si>
    <t>L'Art de la Guerre</t>
  </si>
  <si>
    <t>Instructions</t>
  </si>
  <si>
    <t>Période Médiévale</t>
  </si>
  <si>
    <t>Toutes les périodes</t>
  </si>
  <si>
    <t>Période Ancienne</t>
  </si>
  <si>
    <t>Période Classique</t>
  </si>
  <si>
    <t>Période Romaine</t>
  </si>
  <si>
    <t>Age Féodal</t>
  </si>
  <si>
    <t>Ages Sombres</t>
  </si>
  <si>
    <t>Moyen âge tardif</t>
  </si>
  <si>
    <t>Autres thème</t>
  </si>
  <si>
    <t>N°</t>
  </si>
  <si>
    <t>Ex-Aequo</t>
  </si>
  <si>
    <t>Versions</t>
  </si>
  <si>
    <t>Pueblos</t>
  </si>
  <si>
    <t>US</t>
  </si>
  <si>
    <t>POR</t>
  </si>
  <si>
    <t>AUS</t>
  </si>
  <si>
    <t>NZL</t>
  </si>
  <si>
    <t>Tournament</t>
  </si>
  <si>
    <t>Theme</t>
  </si>
  <si>
    <t>Country</t>
  </si>
  <si>
    <t># Rounds (3 - 9)</t>
  </si>
  <si>
    <t>L'Art de la Guerre - Result Sheet</t>
  </si>
  <si>
    <t>Surname</t>
  </si>
  <si>
    <t>First Name</t>
  </si>
  <si>
    <t>Army</t>
  </si>
  <si>
    <t>Units</t>
  </si>
  <si>
    <t>Umpire Zone</t>
  </si>
  <si>
    <t>Opponents</t>
  </si>
  <si>
    <t>Ajustment</t>
  </si>
  <si>
    <t>Scores</t>
  </si>
  <si>
    <t>Rnd 1</t>
  </si>
  <si>
    <t>Rnd 2</t>
  </si>
  <si>
    <t>Rnd 3</t>
  </si>
  <si>
    <t>Rnd 4</t>
  </si>
  <si>
    <t>Rnd 5</t>
  </si>
  <si>
    <t>Rnd 6</t>
  </si>
  <si>
    <t>Rnd 7</t>
  </si>
  <si>
    <t>Rnd 8</t>
  </si>
  <si>
    <t>Rnd 9</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</si>
  <si>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</si>
  <si>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</si>
  <si>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r>
      <t>4 -</t>
    </r>
    <r>
      <rPr>
        <sz val="12"/>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</si>
  <si>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5 -</t>
    </r>
    <r>
      <rPr>
        <sz val="12"/>
        <rFont val="Book Antiqua"/>
        <family val="1"/>
      </rPr>
      <t xml:space="preserve"> At the end of the round, you can get the overall ranking by clicking the (sort out) button “Sort”. This will be sorted by increasing points.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</si>
  <si>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r>
      <t xml:space="preserve">6 </t>
    </r>
    <r>
      <rPr>
        <sz val="12"/>
        <rFont val="Book Antiqua"/>
        <family val="1"/>
      </rPr>
      <t>- The column “Ajustment Points” allows the umpire to manually add or subtract points from the player’s total. It could be used to implement penalties or bonuses such as:
-10pts to a player for a late list;
-100pts for a player that changes or provides his list at the beginning of the tournament;
-30pts for unsporting behaviour.</t>
    </r>
  </si>
  <si>
    <r>
      <t>7 -</t>
    </r>
    <r>
      <rPr>
        <sz val="12"/>
        <rFont val="Book Antiqua"/>
        <family val="1"/>
      </rPr>
      <t xml:space="preserve"> When the tournament is over, please send this results file to the AGLG Tournament admin. The results will be recorded in the tournament database.</t>
    </r>
  </si>
  <si>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</si>
  <si>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</si>
  <si>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</si>
  <si>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</si>
  <si>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</si>
  <si>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</si>
  <si>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Result</t>
  </si>
  <si>
    <t>Opponent</t>
  </si>
  <si>
    <t>Losses</t>
  </si>
  <si>
    <t>Pairing of the round 1</t>
  </si>
  <si>
    <r>
      <t xml:space="preserve">1 - </t>
    </r>
    <r>
      <rPr>
        <sz val="12"/>
        <rFont val="Book Antiqua"/>
        <family val="1"/>
      </rPr>
      <t>Enter the tournament’s data: tournament name, theme, date, country where it takes place, number of players and number of rounds (3 to 9). Theses pieces of information will be saved in the database.</t>
    </r>
  </si>
  <si>
    <t>Sumerian Successor</t>
  </si>
  <si>
    <t>Amorite Highlanders</t>
  </si>
  <si>
    <t>Elamite</t>
  </si>
  <si>
    <t>Hittite</t>
  </si>
  <si>
    <t>Old Assyrian and Babylonian</t>
  </si>
  <si>
    <t>Kassite Babylonian</t>
  </si>
  <si>
    <t>Assyrian</t>
  </si>
  <si>
    <t>Neo-Babylonian</t>
  </si>
  <si>
    <t>Assyrian Empire and Sargonid</t>
  </si>
  <si>
    <t>Old and Middle Kingdom Egyptian</t>
  </si>
  <si>
    <t>Nubian</t>
  </si>
  <si>
    <t>New Kingdom Egyptian</t>
  </si>
  <si>
    <t>Kushite Egyptian</t>
  </si>
  <si>
    <t>Ancient Bedouin</t>
  </si>
  <si>
    <t>Syrian City States</t>
  </si>
  <si>
    <t>Oman and Gulf States</t>
  </si>
  <si>
    <t>Hurri-Mitanni</t>
  </si>
  <si>
    <t>Syria, Canaan and Ugarit</t>
  </si>
  <si>
    <t>Ancient Hebrew</t>
  </si>
  <si>
    <t>Sea Peoples</t>
  </si>
  <si>
    <t>Philistine</t>
  </si>
  <si>
    <t>Aramaean and Neo-Hittite</t>
  </si>
  <si>
    <t>Medes</t>
  </si>
  <si>
    <t>Phrygian</t>
  </si>
  <si>
    <t>Mycenaean</t>
  </si>
  <si>
    <t>Geometric Greek</t>
  </si>
  <si>
    <t>Phoenicians of Cyprus</t>
  </si>
  <si>
    <t>Celts</t>
  </si>
  <si>
    <t>Indus Valley</t>
  </si>
  <si>
    <t>Vedic Indian</t>
  </si>
  <si>
    <t>Early Macedonian</t>
  </si>
  <si>
    <t>Alexandrian Macedonian</t>
  </si>
  <si>
    <t>Alexander the Great</t>
  </si>
  <si>
    <t>Early Successors</t>
  </si>
  <si>
    <t>Seleucid</t>
  </si>
  <si>
    <t>Ptolemaic</t>
  </si>
  <si>
    <t>Pyrrhic</t>
  </si>
  <si>
    <t>Later Macedonian</t>
  </si>
  <si>
    <t>Graeco-Bactrian and Graeco-Indian</t>
  </si>
  <si>
    <t>Etruscan</t>
  </si>
  <si>
    <t>Tullian Roman</t>
  </si>
  <si>
    <t>Syracusan</t>
  </si>
  <si>
    <t>Campanian, Lucanian, Apulian and Bruttian</t>
  </si>
  <si>
    <t>Camillan Roman</t>
  </si>
  <si>
    <t>Republican Roman</t>
  </si>
  <si>
    <t>Early Carthaginian</t>
  </si>
  <si>
    <t>Carthaginian</t>
  </si>
  <si>
    <t>Numidian</t>
  </si>
  <si>
    <t>Saitic Egyptian</t>
  </si>
  <si>
    <t>Meroitic Kushite</t>
  </si>
  <si>
    <t>Classical Greek</t>
  </si>
  <si>
    <t>Hellenistic Greek</t>
  </si>
  <si>
    <t>Illyrian</t>
  </si>
  <si>
    <t>Thracian</t>
  </si>
  <si>
    <t>Achaemenid Persian</t>
  </si>
  <si>
    <t>Lydian</t>
  </si>
  <si>
    <t>Lycian</t>
  </si>
  <si>
    <t>Bithynian</t>
  </si>
  <si>
    <t>Later Achaemenid Persian</t>
  </si>
  <si>
    <t>Cappadocian</t>
  </si>
  <si>
    <t>Bosporan Kingdom</t>
  </si>
  <si>
    <t>Armenian</t>
  </si>
  <si>
    <t>Galatian</t>
  </si>
  <si>
    <t>Pergamon</t>
  </si>
  <si>
    <t>Aramaean</t>
  </si>
  <si>
    <t>Early Arab</t>
  </si>
  <si>
    <t>Scythian</t>
  </si>
  <si>
    <t>Sarmatian</t>
  </si>
  <si>
    <t>Vietnamese</t>
  </si>
  <si>
    <t>Classical Indian</t>
  </si>
  <si>
    <t>Warring States</t>
  </si>
  <si>
    <t>Triumvirate Roman</t>
  </si>
  <si>
    <t>Early Imperial Roman</t>
  </si>
  <si>
    <t>Middle Imperial Roman</t>
  </si>
  <si>
    <t>Late Imperial Roman</t>
  </si>
  <si>
    <t>Patrician Roman</t>
  </si>
  <si>
    <t>Gallic</t>
  </si>
  <si>
    <t>Ancient Spanish</t>
  </si>
  <si>
    <t>German</t>
  </si>
  <si>
    <t>Dacian and Carpi</t>
  </si>
  <si>
    <t>Visigoth</t>
  </si>
  <si>
    <t>Vandal</t>
  </si>
  <si>
    <t>Ostrogoth</t>
  </si>
  <si>
    <t>Ancient British</t>
  </si>
  <si>
    <t>Saxon, Anglo-Saxon, Frisian, Jutes</t>
  </si>
  <si>
    <t>Parthian</t>
  </si>
  <si>
    <t>Judaean Jewish</t>
  </si>
  <si>
    <t>Commagene</t>
  </si>
  <si>
    <t>Mithridatic</t>
  </si>
  <si>
    <t>Kushan</t>
  </si>
  <si>
    <t>Alan</t>
  </si>
  <si>
    <t>Sassanid Persian</t>
  </si>
  <si>
    <t>Hephthalite Huns</t>
  </si>
  <si>
    <t>Blemmyes and Nobatae</t>
  </si>
  <si>
    <t>Moors</t>
  </si>
  <si>
    <t>Kingdom of Axum</t>
  </si>
  <si>
    <t>African Vandal</t>
  </si>
  <si>
    <t>Han Chinese</t>
  </si>
  <si>
    <t>Three Kingdoms Chinese</t>
  </si>
  <si>
    <t>Chinese Northern and Southern Dynasties</t>
  </si>
  <si>
    <t>Tamil Indian</t>
  </si>
  <si>
    <t>Three Kingdoms Korean</t>
  </si>
  <si>
    <t>Emishi</t>
  </si>
  <si>
    <t>Justinian Byzantine</t>
  </si>
  <si>
    <t>Maurikian Byzantine</t>
  </si>
  <si>
    <t>Thematic Byzantine</t>
  </si>
  <si>
    <t>Nikephorian Byzantine</t>
  </si>
  <si>
    <t>Armenian Principality</t>
  </si>
  <si>
    <t>Bagratid Armenian</t>
  </si>
  <si>
    <t>Arab Conquest</t>
  </si>
  <si>
    <t>Umayyad Arab</t>
  </si>
  <si>
    <t>Andalusian Arab</t>
  </si>
  <si>
    <t>Abbasid Arab</t>
  </si>
  <si>
    <t>Arab Indian</t>
  </si>
  <si>
    <t>Khurasanian</t>
  </si>
  <si>
    <t>Tulunid and Iqshidid Egyptian</t>
  </si>
  <si>
    <t>Sogdian and Central Asia City States</t>
  </si>
  <si>
    <t>Central Asian Turkish</t>
  </si>
  <si>
    <t>Lombard</t>
  </si>
  <si>
    <t>Merovingian Frankish</t>
  </si>
  <si>
    <t>Armourican Breton</t>
  </si>
  <si>
    <t>Welsh</t>
  </si>
  <si>
    <t>Anglo-Saxon</t>
  </si>
  <si>
    <t>Carolingian Frankish</t>
  </si>
  <si>
    <t>Viking and Leidang</t>
  </si>
  <si>
    <t>Slav</t>
  </si>
  <si>
    <t>Avar</t>
  </si>
  <si>
    <t>Bulgar</t>
  </si>
  <si>
    <t>Khazar</t>
  </si>
  <si>
    <t>Serbo-Croatian</t>
  </si>
  <si>
    <t>Magyar</t>
  </si>
  <si>
    <t>Rus</t>
  </si>
  <si>
    <t>Christian Nubian</t>
  </si>
  <si>
    <t>Burmese</t>
  </si>
  <si>
    <t>Hindu Indian</t>
  </si>
  <si>
    <t>Sui and Tang Chinese</t>
  </si>
  <si>
    <t>Tibetan</t>
  </si>
  <si>
    <t>Tang and Five Dynasties Chinese</t>
  </si>
  <si>
    <t>Shatuo Turkish</t>
  </si>
  <si>
    <t>Tribal Mongol</t>
  </si>
  <si>
    <t>Anglo-Danish</t>
  </si>
  <si>
    <t>Anglo-Norman</t>
  </si>
  <si>
    <t>Feudal French</t>
  </si>
  <si>
    <t>Feudal English</t>
  </si>
  <si>
    <t>Feudal Scots</t>
  </si>
  <si>
    <t>Scots Isles and Highlanders</t>
  </si>
  <si>
    <t>Communal Italian</t>
  </si>
  <si>
    <t>Feudal German</t>
  </si>
  <si>
    <t>Komnenan Byzantine</t>
  </si>
  <si>
    <t>Cilician Armenian</t>
  </si>
  <si>
    <t>Crusader</t>
  </si>
  <si>
    <t>Later Crusader</t>
  </si>
  <si>
    <t>Frankish Cyprus</t>
  </si>
  <si>
    <t>Eastern Latin Empire</t>
  </si>
  <si>
    <t>Order of St John</t>
  </si>
  <si>
    <t>Cuman</t>
  </si>
  <si>
    <t>Ghaznavid</t>
  </si>
  <si>
    <t>Fatimid Egyptian</t>
  </si>
  <si>
    <t>Berber</t>
  </si>
  <si>
    <t>Syrian</t>
  </si>
  <si>
    <t>Ghurid</t>
  </si>
  <si>
    <t>Ayyubid Egyptian</t>
  </si>
  <si>
    <t>Khwarazmian</t>
  </si>
  <si>
    <t>Tuareg</t>
  </si>
  <si>
    <t>Feudal Polish</t>
  </si>
  <si>
    <t>Feudal Hungarian</t>
  </si>
  <si>
    <t>Georgian</t>
  </si>
  <si>
    <t>Feudal Russian</t>
  </si>
  <si>
    <t>Prussian and Estonian</t>
  </si>
  <si>
    <t>Teutonic Knights</t>
  </si>
  <si>
    <t>Samurai</t>
  </si>
  <si>
    <t>Khitan-Liao</t>
  </si>
  <si>
    <t>Medieval Vietnamese</t>
  </si>
  <si>
    <t>Song Chinese</t>
  </si>
  <si>
    <t>Mongol Empire</t>
  </si>
  <si>
    <t>Granadine</t>
  </si>
  <si>
    <t>Swiss</t>
  </si>
  <si>
    <t>Medieval Scandinavian</t>
  </si>
  <si>
    <t>Medieval Scots</t>
  </si>
  <si>
    <t>Medieval Irish</t>
  </si>
  <si>
    <t>Condottieri</t>
  </si>
  <si>
    <t>Hundred Years War English</t>
  </si>
  <si>
    <t>Hundred Years War French</t>
  </si>
  <si>
    <t>Medieval German</t>
  </si>
  <si>
    <t>Medieval Spanish</t>
  </si>
  <si>
    <t>Free Company</t>
  </si>
  <si>
    <t>Burgundian</t>
  </si>
  <si>
    <t>Low Countries</t>
  </si>
  <si>
    <t>Medieval Welsh</t>
  </si>
  <si>
    <t>French Ordonnance</t>
  </si>
  <si>
    <t>Wars of the Roses</t>
  </si>
  <si>
    <t>Lithuanian</t>
  </si>
  <si>
    <t>Medieval Hungarian</t>
  </si>
  <si>
    <t>Muscovite Russian</t>
  </si>
  <si>
    <t>Golden Horde</t>
  </si>
  <si>
    <t>Medieval Polish</t>
  </si>
  <si>
    <t>Serbian Empire</t>
  </si>
  <si>
    <t>Turkoman</t>
  </si>
  <si>
    <t>Ottoman Turkish</t>
  </si>
  <si>
    <t>Catalan Company</t>
  </si>
  <si>
    <t>Vlach and Moldavian</t>
  </si>
  <si>
    <t>Albanian</t>
  </si>
  <si>
    <t>Ottoman Empire</t>
  </si>
  <si>
    <t>Besieged Byzantine</t>
  </si>
  <si>
    <t>Mamluk</t>
  </si>
  <si>
    <t>Islamic Persian</t>
  </si>
  <si>
    <t>Ilkhanid Mongol</t>
  </si>
  <si>
    <t>Jalayirid</t>
  </si>
  <si>
    <t>Timurid</t>
  </si>
  <si>
    <t>Delhi Sultanate</t>
  </si>
  <si>
    <t>Indonesian and Malay</t>
  </si>
  <si>
    <t>Yuan Chinese</t>
  </si>
  <si>
    <t>Ming Chinese</t>
  </si>
  <si>
    <t>Later Samurai</t>
  </si>
  <si>
    <t>Yi Korean</t>
  </si>
  <si>
    <t>Maya</t>
  </si>
  <si>
    <t>Toltec</t>
  </si>
  <si>
    <t>Chinantec</t>
  </si>
  <si>
    <t>Tarascan</t>
  </si>
  <si>
    <t>Aztec</t>
  </si>
  <si>
    <t>Texcala</t>
  </si>
  <si>
    <t>Inca</t>
  </si>
  <si>
    <t>Chanca</t>
  </si>
  <si>
    <t>Tupi</t>
  </si>
  <si>
    <t>Mapuche</t>
  </si>
  <si>
    <t>Chichimec</t>
  </si>
  <si>
    <t>Classical Period</t>
  </si>
  <si>
    <t>Roman Period</t>
  </si>
  <si>
    <t>Dark Ages</t>
  </si>
  <si>
    <t>Feudal Ages</t>
  </si>
  <si>
    <t>Late Middle Ages</t>
  </si>
  <si>
    <t>Ancient Period</t>
  </si>
  <si>
    <t>Open Theme</t>
  </si>
  <si>
    <t>Medieval Period</t>
  </si>
  <si>
    <t>Other Theme</t>
  </si>
  <si>
    <t>Antique Period</t>
  </si>
  <si>
    <t>GRC</t>
  </si>
  <si>
    <t>V4.0</t>
  </si>
  <si>
    <t>4.0 : Update army lists for V4</t>
  </si>
  <si>
    <t>The results excel file V4</t>
  </si>
  <si>
    <t>Sumer and Akkad</t>
  </si>
  <si>
    <t>Libyan</t>
  </si>
  <si>
    <t>Libyan Egyptian</t>
  </si>
  <si>
    <t>Erlitou Shang Chinese</t>
  </si>
  <si>
    <t>Zhou and Spring and Autumn Chinese</t>
  </si>
  <si>
    <t>Italic Tribes</t>
  </si>
  <si>
    <t>Kyrenean Greek</t>
  </si>
  <si>
    <t>Qiang Di</t>
  </si>
  <si>
    <t>Yayoi Japanese</t>
  </si>
  <si>
    <t>Slave revolts</t>
  </si>
  <si>
    <t>Gepid, Herul, Taifali and Sciri</t>
  </si>
  <si>
    <t>Franks, Alemanni, Burgundi, Suevi</t>
  </si>
  <si>
    <t>Caledonian, Scots-Irish and Pictish</t>
  </si>
  <si>
    <t>Britto-Roman</t>
  </si>
  <si>
    <t>Palmyran</t>
  </si>
  <si>
    <t>Xiongnu</t>
  </si>
  <si>
    <t>Xianbei</t>
  </si>
  <si>
    <t>Kofun-Nara Japanese</t>
  </si>
  <si>
    <t>North African Arab</t>
  </si>
  <si>
    <t>Bedouin Dynasties</t>
  </si>
  <si>
    <t>Visigoth in Spain</t>
  </si>
  <si>
    <t>Italian Ostrogoth</t>
  </si>
  <si>
    <t>Later Scots-Irish</t>
  </si>
  <si>
    <t>Post Roman British</t>
  </si>
  <si>
    <t>Later Pictish</t>
  </si>
  <si>
    <t>Astur-Leónese and Navarrese</t>
  </si>
  <si>
    <t>Later Franks</t>
  </si>
  <si>
    <t>Irish</t>
  </si>
  <si>
    <t>Scots</t>
  </si>
  <si>
    <t>Pecheneg</t>
  </si>
  <si>
    <t>Rebel Vietnam</t>
  </si>
  <si>
    <t>Khmer Empire and Cham</t>
  </si>
  <si>
    <t>Nanzhao and Dali</t>
  </si>
  <si>
    <t>Heian Japanese</t>
  </si>
  <si>
    <t>Norman</t>
  </si>
  <si>
    <t>Feudal Welsh</t>
  </si>
  <si>
    <t>Feudal Anglo-Irish</t>
  </si>
  <si>
    <t xml:space="preserve">Kingdom of Sicily </t>
  </si>
  <si>
    <t>Feudal Spanish</t>
  </si>
  <si>
    <t>Konstantinan Byzantine</t>
  </si>
  <si>
    <t>Dailami Dynasties</t>
  </si>
  <si>
    <t>Kurdish Dynasties</t>
  </si>
  <si>
    <t>Seljuk Turks</t>
  </si>
  <si>
    <t>Taifa Kingdoms</t>
  </si>
  <si>
    <t>Sahelian Empire</t>
  </si>
  <si>
    <t>African kingdoms</t>
  </si>
  <si>
    <t>Feudal Scandinavian</t>
  </si>
  <si>
    <t>Goryeo Korean</t>
  </si>
  <si>
    <t>Xi Xia</t>
  </si>
  <si>
    <t>Jurchen-Jin</t>
  </si>
  <si>
    <t>Medieval Anglo-Irish</t>
  </si>
  <si>
    <t>Kingdom of Navarre</t>
  </si>
  <si>
    <t>Burgundian Ordonnance</t>
  </si>
  <si>
    <t>Medieval Teutonic</t>
  </si>
  <si>
    <t>Second Bulgarian Empire</t>
  </si>
  <si>
    <t>Later Byzantine</t>
  </si>
  <si>
    <t>Medieval Cyprus</t>
  </si>
  <si>
    <t>Steppe Mongol</t>
  </si>
  <si>
    <t>Black Sheep &amp; White Sheep Turkoman</t>
  </si>
  <si>
    <t>Vijayanagar Kingdom</t>
  </si>
  <si>
    <t>Olmec</t>
  </si>
  <si>
    <t>Zapotec and Mixtec</t>
  </si>
  <si>
    <t>Mochica and Chimu</t>
  </si>
  <si>
    <t>North American tribes</t>
  </si>
  <si>
    <t>Mound Builder tribes</t>
  </si>
  <si>
    <t>Polynesian and Melanesian</t>
  </si>
  <si>
    <t>Round 1 Draw</t>
  </si>
  <si>
    <t>VALID?</t>
  </si>
  <si>
    <t>- vs -</t>
  </si>
  <si>
    <t>Round 2 Draw</t>
  </si>
  <si>
    <t>Table</t>
  </si>
  <si>
    <t>Round 3 Draw</t>
  </si>
  <si>
    <t>Round 4 Draw</t>
  </si>
  <si>
    <t>Round 5 Draw</t>
  </si>
  <si>
    <r>
      <t>2 -</t>
    </r>
    <r>
      <rPr>
        <sz val="12"/>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a numeric value over 2000</t>
    </r>
  </si>
  <si>
    <r>
      <t>3 -</t>
    </r>
    <r>
      <rPr>
        <sz val="12"/>
        <rFont val="Book Antiqua"/>
        <family val="1"/>
      </rPr>
      <t xml:space="preserve"> For each round, pairings are 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rFont val="Book Antiqua"/>
        <family val="1"/>
      </rPr>
      <t xml:space="preserve">means that an incorrect player number has been entered, a </t>
    </r>
    <r>
      <rPr>
        <sz val="12"/>
        <color indexed="14"/>
        <rFont val="Book Antiqua"/>
        <family val="1"/>
      </rPr>
      <t>purple cell</t>
    </r>
    <r>
      <rPr>
        <sz val="12"/>
        <rFont val="Book Antiqua"/>
        <family val="1"/>
      </rPr>
      <t xml:space="preserve"> means that the players have already played together and </t>
    </r>
    <r>
      <rPr>
        <sz val="12"/>
        <color indexed="51"/>
        <rFont val="Book Antiqua"/>
        <family val="1"/>
      </rPr>
      <t>an amber cell</t>
    </r>
    <r>
      <rPr>
        <sz val="12"/>
        <rFont val="Book Antiqua"/>
        <family val="1"/>
      </rPr>
      <t xml:space="preserve"> means that the players come from the same club. The opponent’s name is automatically generated from the ID number. A summary of the pairings for that turn is generated using the appropriate tab in the spreadsheet</t>
    </r>
  </si>
  <si>
    <t># Players (8 - 100)</t>
  </si>
  <si>
    <t>Round 6 Draw</t>
  </si>
  <si>
    <t>Round 7 Draw</t>
  </si>
  <si>
    <t>Round 8 Draw</t>
  </si>
  <si>
    <t>Round 9 Draw</t>
  </si>
  <si>
    <t>Placing</t>
  </si>
  <si>
    <t>R1</t>
  </si>
  <si>
    <t>R2</t>
  </si>
  <si>
    <t>R3</t>
  </si>
  <si>
    <t>R4</t>
  </si>
  <si>
    <t>R5</t>
  </si>
  <si>
    <t>R6</t>
  </si>
  <si>
    <t>R7</t>
  </si>
  <si>
    <t>R8</t>
  </si>
  <si>
    <t>R9</t>
  </si>
</sst>
</file>

<file path=xl/styles.xml><?xml version="1.0" encoding="utf-8"?>
<styleSheet xmlns="http://schemas.openxmlformats.org/spreadsheetml/2006/main">
  <numFmts count="1">
    <numFmt numFmtId="164" formatCode="#"/>
  </numFmts>
  <fonts count="22">
    <font>
      <sz val="10"/>
      <name val="Verdana"/>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sz val="10"/>
      <name val="Book Antiqua"/>
      <family val="1"/>
    </font>
    <font>
      <b/>
      <sz val="14"/>
      <name val="Book Antiqua"/>
      <family val="1"/>
    </font>
    <font>
      <sz val="12"/>
      <name val="Verdana"/>
      <family val="2"/>
    </font>
    <font>
      <sz val="10"/>
      <name val="Verdana"/>
      <family val="2"/>
    </font>
    <font>
      <sz val="12"/>
      <color indexed="10"/>
      <name val="Book Antiqua"/>
      <family val="1"/>
    </font>
    <font>
      <sz val="12"/>
      <color indexed="14"/>
      <name val="Book Antiqua"/>
      <family val="1"/>
    </font>
    <font>
      <b/>
      <sz val="10"/>
      <name val="Verdana"/>
      <family val="2"/>
    </font>
    <font>
      <b/>
      <sz val="10"/>
      <name val="Book Antiqua"/>
      <family val="1"/>
    </font>
    <font>
      <sz val="10"/>
      <color indexed="8"/>
      <name val="Verdana"/>
      <family val="2"/>
    </font>
    <font>
      <sz val="12"/>
      <color indexed="51"/>
      <name val="Book Antiqua"/>
      <family val="1"/>
    </font>
    <font>
      <sz val="10"/>
      <name val="Verdana"/>
      <family val="2"/>
    </font>
    <font>
      <sz val="12"/>
      <color theme="1"/>
      <name val="Book Antiqua"/>
      <family val="1"/>
    </font>
    <font>
      <sz val="10"/>
      <color rgb="FF000000"/>
      <name val="Verdana"/>
      <family val="2"/>
    </font>
    <font>
      <b/>
      <sz val="9"/>
      <color indexed="81"/>
      <name val="Tahoma"/>
      <family val="2"/>
    </font>
    <font>
      <i/>
      <sz val="10"/>
      <name val="Verdana"/>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3">
    <xf numFmtId="0" fontId="0" fillId="0" borderId="0"/>
    <xf numFmtId="0" fontId="17" fillId="0" borderId="0"/>
    <xf numFmtId="0" fontId="10" fillId="0" borderId="0"/>
  </cellStyleXfs>
  <cellXfs count="11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Fill="1"/>
    <xf numFmtId="0" fontId="2" fillId="2" borderId="1" xfId="0" applyFont="1" applyFill="1" applyBorder="1" applyAlignment="1">
      <alignment horizontal="center"/>
    </xf>
    <xf numFmtId="0" fontId="2" fillId="2" borderId="1" xfId="0" applyFont="1" applyFill="1" applyBorder="1"/>
    <xf numFmtId="0" fontId="3" fillId="3" borderId="1" xfId="0" applyFont="1" applyFill="1" applyBorder="1" applyAlignment="1">
      <alignment horizontal="center"/>
    </xf>
    <xf numFmtId="0" fontId="7" fillId="0" borderId="0" xfId="0" applyFont="1"/>
    <xf numFmtId="0" fontId="9" fillId="0" borderId="0" xfId="0" applyFont="1"/>
    <xf numFmtId="0" fontId="8" fillId="0" borderId="0" xfId="0" applyFont="1" applyAlignment="1">
      <alignment horizontal="center"/>
    </xf>
    <xf numFmtId="0" fontId="3" fillId="0" borderId="0" xfId="0" applyFont="1" applyAlignment="1">
      <alignment wrapText="1"/>
    </xf>
    <xf numFmtId="0" fontId="9" fillId="0" borderId="0" xfId="0" applyFont="1" applyAlignment="1">
      <alignment wrapText="1"/>
    </xf>
    <xf numFmtId="0" fontId="2" fillId="2" borderId="0" xfId="0" applyFont="1" applyFill="1" applyAlignment="1">
      <alignment horizontal="left"/>
    </xf>
    <xf numFmtId="0" fontId="2" fillId="0" borderId="2" xfId="0" applyFont="1" applyFill="1" applyBorder="1" applyAlignment="1">
      <alignment horizontal="center"/>
    </xf>
    <xf numFmtId="0" fontId="4" fillId="0" borderId="0" xfId="0" applyFont="1" applyAlignment="1">
      <alignment horizontal="center"/>
    </xf>
    <xf numFmtId="0" fontId="1" fillId="0" borderId="3" xfId="0" applyFont="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0" fontId="2" fillId="2" borderId="4" xfId="0" applyFont="1" applyFill="1" applyBorder="1" applyAlignment="1">
      <alignment horizontal="center"/>
    </xf>
    <xf numFmtId="0" fontId="6" fillId="0" borderId="2" xfId="0" applyFont="1" applyFill="1" applyBorder="1"/>
    <xf numFmtId="0" fontId="2" fillId="0" borderId="5"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xf>
    <xf numFmtId="0" fontId="1" fillId="0" borderId="7" xfId="0" applyFont="1" applyBorder="1" applyAlignment="1">
      <alignment horizontal="center"/>
    </xf>
    <xf numFmtId="0" fontId="3" fillId="0" borderId="7" xfId="0" applyFont="1" applyBorder="1" applyAlignment="1">
      <alignment horizontal="center"/>
    </xf>
    <xf numFmtId="0" fontId="5" fillId="0" borderId="7" xfId="0" applyFont="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vertical="top"/>
    </xf>
    <xf numFmtId="0" fontId="2" fillId="2" borderId="9" xfId="0" applyFont="1" applyFill="1" applyBorder="1" applyAlignment="1">
      <alignment horizontal="center"/>
    </xf>
    <xf numFmtId="0" fontId="13" fillId="0" borderId="0" xfId="0" applyFont="1"/>
    <xf numFmtId="0" fontId="2" fillId="2" borderId="0" xfId="0" applyFont="1" applyFill="1" applyAlignment="1"/>
    <xf numFmtId="0" fontId="4" fillId="0" borderId="7" xfId="0" applyNumberFormat="1" applyFont="1" applyBorder="1" applyAlignment="1" applyProtection="1">
      <alignment horizontal="center"/>
      <protection locked="0"/>
    </xf>
    <xf numFmtId="0" fontId="4"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Protection="1">
      <protection locked="0"/>
    </xf>
    <xf numFmtId="0" fontId="3" fillId="0" borderId="8"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5" fillId="0" borderId="1" xfId="0" applyFont="1" applyBorder="1" applyProtection="1">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2" xfId="0" applyFont="1" applyFill="1" applyBorder="1" applyAlignment="1" applyProtection="1">
      <alignment horizontal="center"/>
      <protection hidden="1"/>
    </xf>
    <xf numFmtId="0" fontId="2" fillId="2" borderId="1" xfId="0" applyFont="1" applyFill="1" applyBorder="1" applyAlignment="1" applyProtection="1">
      <alignment horizontal="left"/>
      <protection hidden="1"/>
    </xf>
    <xf numFmtId="0" fontId="3" fillId="0" borderId="1"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2" borderId="1" xfId="0" applyFont="1" applyFill="1" applyBorder="1" applyAlignment="1" applyProtection="1">
      <alignment horizontal="center"/>
      <protection hidden="1"/>
    </xf>
    <xf numFmtId="0" fontId="3" fillId="0" borderId="1" xfId="0" applyFont="1" applyFill="1" applyBorder="1" applyProtection="1">
      <protection hidden="1"/>
    </xf>
    <xf numFmtId="0" fontId="0" fillId="0" borderId="0" xfId="0" applyAlignment="1" applyProtection="1">
      <alignment horizontal="center"/>
      <protection hidden="1"/>
    </xf>
    <xf numFmtId="0" fontId="3" fillId="0" borderId="1" xfId="0" applyFont="1" applyBorder="1" applyProtection="1">
      <protection hidden="1"/>
    </xf>
    <xf numFmtId="0" fontId="4" fillId="0" borderId="1" xfId="0" applyFont="1" applyFill="1" applyBorder="1" applyAlignment="1" applyProtection="1">
      <alignment horizontal="center"/>
      <protection hidden="1"/>
    </xf>
    <xf numFmtId="0" fontId="14" fillId="0" borderId="0" xfId="0" applyFont="1"/>
    <xf numFmtId="0" fontId="4" fillId="0" borderId="0" xfId="0" applyFont="1" applyAlignment="1">
      <alignment wrapText="1"/>
    </xf>
    <xf numFmtId="0" fontId="4" fillId="4" borderId="1" xfId="0" applyFont="1" applyFill="1" applyBorder="1" applyAlignment="1">
      <alignment horizontal="center"/>
    </xf>
    <xf numFmtId="0" fontId="3" fillId="4" borderId="1" xfId="0" applyFont="1" applyFill="1" applyBorder="1"/>
    <xf numFmtId="0" fontId="3" fillId="4" borderId="1" xfId="0" applyFont="1" applyFill="1" applyBorder="1" applyAlignment="1">
      <alignment horizontal="center"/>
    </xf>
    <xf numFmtId="0" fontId="4" fillId="4" borderId="1" xfId="0" applyFont="1" applyFill="1" applyBorder="1"/>
    <xf numFmtId="0" fontId="3" fillId="4" borderId="1" xfId="0" applyFont="1" applyFill="1" applyBorder="1" applyProtection="1">
      <protection locked="0"/>
    </xf>
    <xf numFmtId="0" fontId="15" fillId="0" borderId="0" xfId="0" applyFont="1"/>
    <xf numFmtId="0" fontId="3" fillId="0" borderId="9" xfId="0" applyFont="1" applyFill="1" applyBorder="1" applyProtection="1">
      <protection hidden="1"/>
    </xf>
    <xf numFmtId="0" fontId="1" fillId="0" borderId="10" xfId="0" applyFont="1" applyBorder="1" applyAlignment="1">
      <alignment horizontal="center"/>
    </xf>
    <xf numFmtId="0" fontId="1" fillId="0" borderId="11" xfId="0" applyFont="1" applyBorder="1" applyAlignment="1" applyProtection="1">
      <alignment horizontal="left"/>
      <protection hidden="1"/>
    </xf>
    <xf numFmtId="0" fontId="1" fillId="0" borderId="11" xfId="0" applyFont="1" applyBorder="1" applyAlignment="1">
      <alignment horizontal="center"/>
    </xf>
    <xf numFmtId="0" fontId="1" fillId="0" borderId="12" xfId="0" applyFont="1" applyBorder="1" applyAlignment="1" applyProtection="1">
      <alignment horizontal="center"/>
      <protection hidden="1"/>
    </xf>
    <xf numFmtId="0" fontId="3" fillId="0" borderId="13" xfId="0" applyFont="1" applyBorder="1" applyAlignment="1">
      <alignment horizontal="center"/>
    </xf>
    <xf numFmtId="0" fontId="3" fillId="0" borderId="0" xfId="0" applyFont="1" applyBorder="1" applyAlignment="1" applyProtection="1">
      <alignment horizontal="left"/>
      <protection hidden="1"/>
    </xf>
    <xf numFmtId="0" fontId="3" fillId="0" borderId="0" xfId="0" applyFont="1" applyBorder="1" applyAlignment="1">
      <alignment horizontal="center"/>
    </xf>
    <xf numFmtId="0" fontId="3" fillId="0" borderId="14" xfId="0" applyFont="1" applyBorder="1" applyAlignment="1" applyProtection="1">
      <alignment horizontal="center"/>
      <protection hidden="1"/>
    </xf>
    <xf numFmtId="0" fontId="4" fillId="0" borderId="0" xfId="0" applyFont="1" applyBorder="1" applyAlignment="1">
      <alignment horizontal="center"/>
    </xf>
    <xf numFmtId="0" fontId="3" fillId="0" borderId="0" xfId="0" applyFont="1" applyBorder="1" applyAlignment="1" applyProtection="1">
      <alignment horizontal="center"/>
      <protection hidden="1"/>
    </xf>
    <xf numFmtId="0" fontId="5" fillId="0" borderId="13" xfId="0" applyFont="1" applyBorder="1" applyAlignment="1">
      <alignment horizontal="center"/>
    </xf>
    <xf numFmtId="0" fontId="5" fillId="0" borderId="0" xfId="0" applyFont="1" applyBorder="1" applyAlignment="1" applyProtection="1">
      <alignment horizontal="left"/>
      <protection hidden="1"/>
    </xf>
    <xf numFmtId="0" fontId="5" fillId="0" borderId="0" xfId="0" applyFont="1" applyBorder="1" applyAlignment="1">
      <alignment horizontal="center"/>
    </xf>
    <xf numFmtId="0" fontId="5" fillId="0" borderId="14" xfId="0" applyFont="1" applyBorder="1" applyAlignment="1" applyProtection="1">
      <alignment horizontal="center"/>
      <protection hidden="1"/>
    </xf>
    <xf numFmtId="0" fontId="4" fillId="0" borderId="15" xfId="0" applyFont="1" applyFill="1" applyBorder="1" applyAlignment="1">
      <alignment horizontal="center"/>
    </xf>
    <xf numFmtId="0" fontId="4" fillId="0" borderId="16" xfId="0" applyFont="1" applyFill="1" applyBorder="1" applyAlignment="1" applyProtection="1">
      <alignment horizontal="center"/>
      <protection hidden="1"/>
    </xf>
    <xf numFmtId="0" fontId="3" fillId="0" borderId="17" xfId="0" applyFont="1" applyBorder="1" applyAlignment="1" applyProtection="1">
      <alignment horizontal="center"/>
      <protection locked="0"/>
    </xf>
    <xf numFmtId="0" fontId="3" fillId="0" borderId="18" xfId="0" applyFont="1" applyFill="1" applyBorder="1" applyProtection="1">
      <protection hidden="1"/>
    </xf>
    <xf numFmtId="0" fontId="18" fillId="0" borderId="1" xfId="0" applyFont="1" applyBorder="1"/>
    <xf numFmtId="0" fontId="4" fillId="0" borderId="0" xfId="0" applyFont="1" applyAlignment="1">
      <alignment vertical="top" wrapText="1"/>
    </xf>
    <xf numFmtId="0" fontId="3" fillId="0" borderId="1" xfId="0" applyFont="1" applyFill="1" applyBorder="1" applyAlignment="1" applyProtection="1">
      <alignment horizontal="right"/>
      <protection locked="0"/>
    </xf>
    <xf numFmtId="0" fontId="3" fillId="0" borderId="1" xfId="0" applyFont="1" applyBorder="1" applyAlignment="1" applyProtection="1">
      <alignment horizontal="right"/>
      <protection locked="0"/>
    </xf>
    <xf numFmtId="0" fontId="17" fillId="0" borderId="0" xfId="1" applyAlignment="1">
      <alignment vertical="top"/>
    </xf>
    <xf numFmtId="0" fontId="3" fillId="0" borderId="1" xfId="0" applyFont="1" applyFill="1" applyBorder="1" applyAlignment="1" applyProtection="1">
      <alignment horizontal="center"/>
      <protection locked="0"/>
    </xf>
    <xf numFmtId="0" fontId="10" fillId="0" borderId="0" xfId="2"/>
    <xf numFmtId="0" fontId="10" fillId="0" borderId="1" xfId="2" applyBorder="1" applyAlignment="1">
      <alignment horizontal="center"/>
    </xf>
    <xf numFmtId="0" fontId="10" fillId="0" borderId="1" xfId="2" applyBorder="1"/>
    <xf numFmtId="0" fontId="10" fillId="0" borderId="0" xfId="2" applyAlignment="1">
      <alignment horizontal="center"/>
    </xf>
    <xf numFmtId="0" fontId="13" fillId="0" borderId="0" xfId="2" applyFont="1"/>
    <xf numFmtId="0" fontId="10" fillId="0" borderId="0" xfId="2" applyFont="1" applyAlignment="1">
      <alignment horizontal="center"/>
    </xf>
    <xf numFmtId="164" fontId="10" fillId="0" borderId="1" xfId="2" applyNumberFormat="1" applyBorder="1"/>
    <xf numFmtId="0" fontId="10" fillId="0" borderId="1" xfId="2" quotePrefix="1" applyBorder="1" applyAlignment="1">
      <alignment horizontal="center"/>
    </xf>
    <xf numFmtId="0" fontId="10" fillId="0" borderId="1" xfId="2" applyFill="1" applyBorder="1" applyAlignment="1">
      <alignment horizontal="center" vertical="center"/>
    </xf>
    <xf numFmtId="0" fontId="4" fillId="4" borderId="1" xfId="0" applyFont="1" applyFill="1" applyBorder="1" applyAlignment="1">
      <alignment horizontal="center"/>
    </xf>
    <xf numFmtId="0" fontId="0" fillId="4" borderId="1" xfId="0" applyFill="1" applyBorder="1" applyAlignment="1">
      <alignment horizontal="center"/>
    </xf>
    <xf numFmtId="14" fontId="4" fillId="0" borderId="0" xfId="0" applyNumberFormat="1" applyFont="1" applyAlignment="1" applyProtection="1">
      <alignment horizontal="left"/>
      <protection locked="0"/>
    </xf>
    <xf numFmtId="0" fontId="0" fillId="0" borderId="0" xfId="0" applyAlignment="1" applyProtection="1">
      <protection locked="0"/>
    </xf>
    <xf numFmtId="0" fontId="4" fillId="0"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4" fillId="0" borderId="0" xfId="0" applyFont="1" applyAlignment="1" applyProtection="1">
      <protection locked="0"/>
    </xf>
    <xf numFmtId="0" fontId="13" fillId="5" borderId="19" xfId="2" applyFont="1" applyFill="1" applyBorder="1"/>
    <xf numFmtId="0" fontId="13" fillId="5" borderId="19" xfId="2" applyFont="1" applyFill="1" applyBorder="1" applyAlignment="1">
      <alignment horizontal="center"/>
    </xf>
    <xf numFmtId="0" fontId="10" fillId="6" borderId="1" xfId="2" applyFill="1" applyBorder="1" applyAlignment="1">
      <alignment horizontal="center"/>
    </xf>
    <xf numFmtId="0" fontId="10" fillId="7" borderId="1" xfId="2" applyFill="1" applyBorder="1" applyAlignment="1">
      <alignment horizontal="center"/>
    </xf>
    <xf numFmtId="0" fontId="21" fillId="7" borderId="1" xfId="2" applyFont="1" applyFill="1" applyBorder="1" applyAlignment="1">
      <alignment horizontal="center"/>
    </xf>
    <xf numFmtId="0" fontId="21" fillId="6" borderId="1" xfId="2" applyFont="1" applyFill="1" applyBorder="1" applyAlignment="1">
      <alignment horizontal="center"/>
    </xf>
  </cellXfs>
  <cellStyles count="3">
    <cellStyle name="Normal" xfId="0" builtinId="0"/>
    <cellStyle name="Normal 2" xfId="1"/>
    <cellStyle name="Normal 3" xfId="2"/>
  </cellStyles>
  <dxfs count="4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ntrol" Target="../activeX/activeX11.xml"/><Relationship Id="rId18" Type="http://schemas.openxmlformats.org/officeDocument/2006/relationships/control" Target="../activeX/activeX16.xml"/><Relationship Id="rId3" Type="http://schemas.openxmlformats.org/officeDocument/2006/relationships/control" Target="../activeX/activeX1.xml"/><Relationship Id="rId21" Type="http://schemas.openxmlformats.org/officeDocument/2006/relationships/control" Target="../activeX/activeX19.xml"/><Relationship Id="rId7" Type="http://schemas.openxmlformats.org/officeDocument/2006/relationships/control" Target="../activeX/activeX5.xml"/><Relationship Id="rId12" Type="http://schemas.openxmlformats.org/officeDocument/2006/relationships/control" Target="../activeX/activeX10.xml"/><Relationship Id="rId17" Type="http://schemas.openxmlformats.org/officeDocument/2006/relationships/control" Target="../activeX/activeX15.xml"/><Relationship Id="rId2" Type="http://schemas.openxmlformats.org/officeDocument/2006/relationships/vmlDrawing" Target="../drawings/vmlDrawing1.vml"/><Relationship Id="rId16" Type="http://schemas.openxmlformats.org/officeDocument/2006/relationships/control" Target="../activeX/activeX14.xml"/><Relationship Id="rId20" Type="http://schemas.openxmlformats.org/officeDocument/2006/relationships/control" Target="../activeX/activeX18.xml"/><Relationship Id="rId1" Type="http://schemas.openxmlformats.org/officeDocument/2006/relationships/printerSettings" Target="../printerSettings/printerSettings1.bin"/><Relationship Id="rId6" Type="http://schemas.openxmlformats.org/officeDocument/2006/relationships/control" Target="../activeX/activeX4.xml"/><Relationship Id="rId11" Type="http://schemas.openxmlformats.org/officeDocument/2006/relationships/control" Target="../activeX/activeX9.xml"/><Relationship Id="rId5" Type="http://schemas.openxmlformats.org/officeDocument/2006/relationships/control" Target="../activeX/activeX3.xml"/><Relationship Id="rId15" Type="http://schemas.openxmlformats.org/officeDocument/2006/relationships/control" Target="../activeX/activeX13.xml"/><Relationship Id="rId10" Type="http://schemas.openxmlformats.org/officeDocument/2006/relationships/control" Target="../activeX/activeX8.xml"/><Relationship Id="rId19" Type="http://schemas.openxmlformats.org/officeDocument/2006/relationships/control" Target="../activeX/activeX17.xml"/><Relationship Id="rId4" Type="http://schemas.openxmlformats.org/officeDocument/2006/relationships/control" Target="../activeX/activeX2.xml"/><Relationship Id="rId9" Type="http://schemas.openxmlformats.org/officeDocument/2006/relationships/control" Target="../activeX/activeX7.xml"/><Relationship Id="rId14" Type="http://schemas.openxmlformats.org/officeDocument/2006/relationships/control" Target="../activeX/activeX12.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dimension ref="A1:BW139"/>
  <sheetViews>
    <sheetView tabSelected="1" zoomScale="75" workbookViewId="0">
      <pane xSplit="8" topLeftCell="I1" activePane="topRight" state="frozen"/>
      <selection activeCell="B32" sqref="B32"/>
      <selection pane="topRight" activeCell="E9" sqref="E9"/>
    </sheetView>
  </sheetViews>
  <sheetFormatPr defaultColWidth="11" defaultRowHeight="12.75"/>
  <cols>
    <col min="1" max="1" width="12.5" bestFit="1" customWidth="1"/>
    <col min="2" max="2" width="17.25" bestFit="1" customWidth="1"/>
    <col min="3" max="3" width="14.875" bestFit="1" customWidth="1"/>
    <col min="4" max="4" width="12.625" customWidth="1"/>
    <col min="5" max="5" width="7.375" customWidth="1"/>
    <col min="6" max="6" width="6.375" customWidth="1"/>
    <col min="7" max="7" width="33.625" bestFit="1" customWidth="1"/>
    <col min="8" max="8" width="7.625" style="1" customWidth="1"/>
    <col min="9" max="9" width="6.625" style="1" hidden="1" customWidth="1"/>
    <col min="10" max="10" width="12.25" style="52" hidden="1" customWidth="1"/>
    <col min="11" max="11" width="5.625" style="1" hidden="1" customWidth="1"/>
    <col min="12" max="12" width="10.875" style="1" customWidth="1"/>
    <col min="13" max="13" width="4.125" style="1" hidden="1" customWidth="1"/>
    <col min="14" max="14" width="8.5" style="1" hidden="1" customWidth="1"/>
    <col min="15" max="15" width="6.625" style="57" hidden="1" customWidth="1"/>
    <col min="16" max="16" width="6.625" style="1" hidden="1" customWidth="1"/>
    <col min="17" max="17" width="12.25" style="52" hidden="1" customWidth="1"/>
    <col min="18" max="18" width="5.625" style="1" hidden="1" customWidth="1"/>
    <col min="19" max="19" width="10.875" style="1" customWidth="1"/>
    <col min="20" max="20" width="4.125" style="1" hidden="1" customWidth="1"/>
    <col min="21" max="21" width="8.5" style="1" hidden="1" customWidth="1"/>
    <col min="22" max="22" width="6.625" style="57" hidden="1" customWidth="1"/>
    <col min="23" max="23" width="6.625" style="1" hidden="1" customWidth="1"/>
    <col min="24" max="24" width="12.25" style="52" hidden="1" customWidth="1"/>
    <col min="25" max="25" width="5.625" style="1" hidden="1" customWidth="1"/>
    <col min="26" max="26" width="10.875" style="1" customWidth="1"/>
    <col min="27" max="27" width="4.125" style="1" hidden="1" customWidth="1"/>
    <col min="28" max="28" width="8.5" style="1" hidden="1" customWidth="1"/>
    <col min="29" max="29" width="6.625" style="57" hidden="1" customWidth="1"/>
    <col min="30" max="30" width="6.625" style="1" hidden="1" customWidth="1"/>
    <col min="31" max="31" width="12.25" style="52" hidden="1" customWidth="1"/>
    <col min="32" max="32" width="5.625" style="1" hidden="1" customWidth="1"/>
    <col min="33" max="33" width="10.875" style="1" customWidth="1"/>
    <col min="34" max="34" width="4.125" style="1" hidden="1" customWidth="1"/>
    <col min="35" max="35" width="8.5" style="1" hidden="1" customWidth="1"/>
    <col min="36" max="36" width="6.625" style="57" hidden="1" customWidth="1"/>
    <col min="37" max="37" width="6.625" style="1" hidden="1" customWidth="1"/>
    <col min="38" max="38" width="12.25" style="52" hidden="1" customWidth="1"/>
    <col min="39" max="39" width="5.625" style="1" hidden="1" customWidth="1"/>
    <col min="40" max="40" width="10.875" style="1" customWidth="1"/>
    <col min="41" max="41" width="4.125" style="1" hidden="1" customWidth="1"/>
    <col min="42" max="42" width="6.625" style="1" hidden="1" customWidth="1"/>
    <col min="43" max="43" width="6.75" style="57" hidden="1" customWidth="1"/>
    <col min="44" max="44" width="6.625" style="1" hidden="1" customWidth="1"/>
    <col min="45" max="45" width="12.25" style="52" hidden="1" customWidth="1"/>
    <col min="46" max="46" width="5.625" style="1" hidden="1" customWidth="1"/>
    <col min="47" max="47" width="10.875" style="1" customWidth="1"/>
    <col min="48" max="48" width="4.125" style="1" hidden="1" customWidth="1"/>
    <col min="49" max="49" width="6.625" style="1" hidden="1" customWidth="1"/>
    <col min="50" max="50" width="6.75" style="57" hidden="1" customWidth="1"/>
    <col min="51" max="51" width="5.75" style="1" hidden="1" customWidth="1"/>
    <col min="52" max="52" width="12.25" style="52" hidden="1" customWidth="1"/>
    <col min="53" max="53" width="5.625" style="1" hidden="1" customWidth="1"/>
    <col min="54" max="54" width="10.875" style="1" customWidth="1"/>
    <col min="55" max="55" width="4.125" style="1" hidden="1" customWidth="1"/>
    <col min="56" max="56" width="6.625" style="1" hidden="1" customWidth="1"/>
    <col min="57" max="57" width="6.75" style="57" hidden="1" customWidth="1"/>
    <col min="58" max="58" width="5.75" style="1" hidden="1" customWidth="1"/>
    <col min="59" max="59" width="12.25" style="52" hidden="1" customWidth="1"/>
    <col min="60" max="60" width="5.625" style="1" hidden="1" customWidth="1"/>
    <col min="61" max="61" width="10.875" style="1" customWidth="1"/>
    <col min="62" max="62" width="4.125" style="1" hidden="1" customWidth="1"/>
    <col min="63" max="63" width="6.625" style="1" hidden="1" customWidth="1"/>
    <col min="64" max="64" width="6.75" style="57" hidden="1" customWidth="1"/>
    <col min="65" max="65" width="5.75" style="1" hidden="1" customWidth="1"/>
    <col min="66" max="66" width="12.25" style="52" hidden="1" customWidth="1"/>
    <col min="67" max="67" width="5.625" style="1" hidden="1" customWidth="1"/>
    <col min="68" max="68" width="10.875" style="1" customWidth="1"/>
    <col min="69" max="69" width="6.5" style="1" hidden="1" customWidth="1"/>
    <col min="70" max="70" width="6.625" style="1" hidden="1" customWidth="1"/>
    <col min="71" max="71" width="6.75" style="57" hidden="1" customWidth="1"/>
    <col min="72" max="72" width="11" style="1" customWidth="1"/>
    <col min="73" max="73" width="12.375" customWidth="1"/>
    <col min="74" max="74" width="13.125" customWidth="1"/>
  </cols>
  <sheetData>
    <row r="1" spans="1:75" s="2" customFormat="1" ht="27.75" customHeight="1">
      <c r="A1" s="60" t="s">
        <v>318</v>
      </c>
      <c r="D1" s="33" t="s">
        <v>46</v>
      </c>
      <c r="H1" s="29"/>
      <c r="I1" s="21"/>
      <c r="J1" s="45"/>
      <c r="K1" s="3"/>
      <c r="L1" s="3"/>
      <c r="M1" s="3"/>
      <c r="N1" s="3"/>
      <c r="O1" s="53"/>
      <c r="P1" s="21"/>
      <c r="Q1" s="45"/>
      <c r="R1" s="3"/>
      <c r="S1" s="3"/>
      <c r="T1" s="3"/>
      <c r="U1" s="3"/>
      <c r="V1" s="53"/>
      <c r="W1" s="21"/>
      <c r="X1" s="45"/>
      <c r="Y1" s="3"/>
      <c r="Z1" s="3"/>
      <c r="AA1" s="3"/>
      <c r="AB1" s="3"/>
      <c r="AC1" s="53"/>
      <c r="AD1" s="21"/>
      <c r="AE1" s="45"/>
      <c r="AF1" s="3"/>
      <c r="AG1" s="3"/>
      <c r="AH1" s="3"/>
      <c r="AI1" s="3"/>
      <c r="AJ1" s="53"/>
      <c r="AK1" s="21"/>
      <c r="AL1" s="45"/>
      <c r="AM1" s="3"/>
      <c r="AN1" s="3"/>
      <c r="AO1" s="3"/>
      <c r="AP1" s="3"/>
      <c r="AQ1" s="53"/>
      <c r="AR1" s="69"/>
      <c r="AS1" s="70"/>
      <c r="AT1" s="71"/>
      <c r="AU1" s="71"/>
      <c r="AV1" s="71"/>
      <c r="AW1" s="71"/>
      <c r="AX1" s="72"/>
      <c r="AY1" s="69"/>
      <c r="AZ1" s="70"/>
      <c r="BA1" s="71"/>
      <c r="BB1" s="71"/>
      <c r="BC1" s="71"/>
      <c r="BD1" s="71"/>
      <c r="BE1" s="72"/>
      <c r="BF1" s="69"/>
      <c r="BG1" s="70"/>
      <c r="BH1" s="71"/>
      <c r="BI1" s="71"/>
      <c r="BJ1" s="71"/>
      <c r="BK1" s="71"/>
      <c r="BL1" s="72"/>
      <c r="BM1" s="69"/>
      <c r="BN1" s="70"/>
      <c r="BO1" s="71"/>
      <c r="BP1" s="71"/>
      <c r="BQ1" s="71"/>
      <c r="BR1" s="71"/>
      <c r="BS1" s="72"/>
      <c r="BT1" s="3"/>
    </row>
    <row r="2" spans="1:75" s="4" customFormat="1" ht="15.95" customHeight="1">
      <c r="H2" s="30"/>
      <c r="I2" s="22"/>
      <c r="J2" s="46"/>
      <c r="K2" s="6"/>
      <c r="L2" s="6"/>
      <c r="M2" s="6"/>
      <c r="N2" s="6"/>
      <c r="O2" s="47"/>
      <c r="P2" s="22"/>
      <c r="Q2" s="46"/>
      <c r="R2" s="6"/>
      <c r="S2" s="6"/>
      <c r="T2" s="6"/>
      <c r="U2" s="6"/>
      <c r="V2" s="47"/>
      <c r="W2" s="22"/>
      <c r="X2" s="46"/>
      <c r="Y2" s="6"/>
      <c r="Z2" s="6"/>
      <c r="AA2" s="6"/>
      <c r="AB2" s="6"/>
      <c r="AC2" s="47"/>
      <c r="AD2" s="22"/>
      <c r="AE2" s="46"/>
      <c r="AF2" s="6"/>
      <c r="AG2" s="6"/>
      <c r="AH2" s="6"/>
      <c r="AI2" s="6"/>
      <c r="AJ2" s="47"/>
      <c r="AK2" s="22"/>
      <c r="AL2" s="46"/>
      <c r="AM2" s="6"/>
      <c r="AN2" s="6"/>
      <c r="AO2" s="6"/>
      <c r="AP2" s="6"/>
      <c r="AQ2" s="47"/>
      <c r="AR2" s="73"/>
      <c r="AS2" s="74"/>
      <c r="AT2" s="75"/>
      <c r="AU2" s="75"/>
      <c r="AV2" s="75"/>
      <c r="AW2" s="75"/>
      <c r="AX2" s="76"/>
      <c r="AY2" s="73"/>
      <c r="AZ2" s="74"/>
      <c r="BA2" s="75"/>
      <c r="BB2" s="75"/>
      <c r="BC2" s="75"/>
      <c r="BD2" s="75"/>
      <c r="BE2" s="76"/>
      <c r="BF2" s="73"/>
      <c r="BG2" s="74"/>
      <c r="BH2" s="75"/>
      <c r="BI2" s="75"/>
      <c r="BJ2" s="75"/>
      <c r="BK2" s="75"/>
      <c r="BL2" s="76"/>
      <c r="BM2" s="73"/>
      <c r="BN2" s="74"/>
      <c r="BO2" s="75"/>
      <c r="BP2" s="75"/>
      <c r="BQ2" s="75"/>
      <c r="BR2" s="75"/>
      <c r="BS2" s="76"/>
      <c r="BT2" s="6"/>
      <c r="BU2" s="102" t="s">
        <v>51</v>
      </c>
      <c r="BV2" s="103"/>
      <c r="BW2" s="103"/>
    </row>
    <row r="3" spans="1:75" s="4" customFormat="1" ht="16.5">
      <c r="A3" s="18" t="s">
        <v>42</v>
      </c>
      <c r="B3" s="108"/>
      <c r="C3" s="108"/>
      <c r="D3" s="36" t="s">
        <v>0</v>
      </c>
      <c r="E3" s="104"/>
      <c r="F3" s="105"/>
      <c r="G3" s="18" t="s">
        <v>397</v>
      </c>
      <c r="H3" s="37"/>
      <c r="I3" s="22"/>
      <c r="J3" s="46"/>
      <c r="K3" s="6"/>
      <c r="L3" s="20"/>
      <c r="M3" s="6"/>
      <c r="N3" s="6"/>
      <c r="O3" s="47"/>
      <c r="P3" s="22"/>
      <c r="Q3" s="46"/>
      <c r="R3" s="6"/>
      <c r="S3" s="20"/>
      <c r="T3" s="6"/>
      <c r="U3" s="6"/>
      <c r="V3" s="47"/>
      <c r="W3" s="22"/>
      <c r="X3" s="46"/>
      <c r="Y3" s="6"/>
      <c r="Z3" s="20"/>
      <c r="AA3" s="6"/>
      <c r="AB3" s="6"/>
      <c r="AC3" s="47"/>
      <c r="AD3" s="22"/>
      <c r="AE3" s="46"/>
      <c r="AF3" s="6"/>
      <c r="AG3" s="20"/>
      <c r="AH3" s="6"/>
      <c r="AI3" s="6"/>
      <c r="AJ3" s="47"/>
      <c r="AK3" s="22"/>
      <c r="AL3" s="46"/>
      <c r="AM3" s="6"/>
      <c r="AN3" s="20"/>
      <c r="AO3" s="6"/>
      <c r="AP3" s="6"/>
      <c r="AQ3" s="47"/>
      <c r="AR3" s="73"/>
      <c r="AS3" s="74"/>
      <c r="AT3" s="75"/>
      <c r="AU3" s="77"/>
      <c r="AV3" s="75"/>
      <c r="AW3" s="75"/>
      <c r="AX3" s="76"/>
      <c r="AY3" s="73"/>
      <c r="AZ3" s="74"/>
      <c r="BA3" s="75"/>
      <c r="BB3" s="77"/>
      <c r="BC3" s="75"/>
      <c r="BD3" s="75"/>
      <c r="BE3" s="76"/>
      <c r="BF3" s="73"/>
      <c r="BG3" s="74"/>
      <c r="BH3" s="75"/>
      <c r="BI3" s="77"/>
      <c r="BJ3" s="75"/>
      <c r="BK3" s="75"/>
      <c r="BL3" s="76"/>
      <c r="BM3" s="73"/>
      <c r="BN3" s="74"/>
      <c r="BO3" s="75"/>
      <c r="BP3" s="77"/>
      <c r="BQ3" s="75"/>
      <c r="BR3" s="75"/>
      <c r="BS3" s="76"/>
      <c r="BT3" s="6"/>
      <c r="BU3" s="63"/>
      <c r="BV3" s="63"/>
      <c r="BW3" s="63"/>
    </row>
    <row r="4" spans="1:75" s="4" customFormat="1" ht="16.5">
      <c r="A4" s="18" t="s">
        <v>43</v>
      </c>
      <c r="B4" s="108" t="s">
        <v>307</v>
      </c>
      <c r="C4" s="108"/>
      <c r="D4" s="36" t="s">
        <v>44</v>
      </c>
      <c r="E4" s="106" t="s">
        <v>6</v>
      </c>
      <c r="F4" s="107"/>
      <c r="G4" s="18" t="s">
        <v>45</v>
      </c>
      <c r="H4" s="38"/>
      <c r="I4" s="22"/>
      <c r="J4" s="47"/>
      <c r="K4" s="6"/>
      <c r="L4" s="6"/>
      <c r="M4" s="6"/>
      <c r="N4" s="6"/>
      <c r="O4" s="47"/>
      <c r="P4" s="22"/>
      <c r="Q4" s="47"/>
      <c r="R4" s="6"/>
      <c r="S4" s="6"/>
      <c r="T4" s="6"/>
      <c r="U4" s="6"/>
      <c r="V4" s="47"/>
      <c r="W4" s="22"/>
      <c r="X4" s="47"/>
      <c r="Y4" s="6"/>
      <c r="Z4" s="6"/>
      <c r="AA4" s="6"/>
      <c r="AB4" s="6"/>
      <c r="AC4" s="47"/>
      <c r="AD4" s="22"/>
      <c r="AE4" s="47"/>
      <c r="AF4" s="6"/>
      <c r="AG4" s="6"/>
      <c r="AH4" s="6"/>
      <c r="AI4" s="6"/>
      <c r="AJ4" s="47"/>
      <c r="AK4" s="22"/>
      <c r="AL4" s="47"/>
      <c r="AM4" s="6"/>
      <c r="AN4" s="6"/>
      <c r="AO4" s="6"/>
      <c r="AP4" s="6"/>
      <c r="AQ4" s="47"/>
      <c r="AR4" s="73"/>
      <c r="AS4" s="78"/>
      <c r="AT4" s="75"/>
      <c r="AU4" s="75"/>
      <c r="AV4" s="75"/>
      <c r="AW4" s="75"/>
      <c r="AX4" s="76"/>
      <c r="AY4" s="73"/>
      <c r="AZ4" s="78"/>
      <c r="BA4" s="75"/>
      <c r="BB4" s="75"/>
      <c r="BC4" s="75"/>
      <c r="BD4" s="75"/>
      <c r="BE4" s="76"/>
      <c r="BF4" s="73"/>
      <c r="BG4" s="78"/>
      <c r="BH4" s="75"/>
      <c r="BI4" s="75"/>
      <c r="BJ4" s="75"/>
      <c r="BK4" s="75"/>
      <c r="BL4" s="76"/>
      <c r="BM4" s="73"/>
      <c r="BN4" s="78"/>
      <c r="BO4" s="75"/>
      <c r="BP4" s="75"/>
      <c r="BQ4" s="75"/>
      <c r="BR4" s="75"/>
      <c r="BS4" s="76"/>
      <c r="BT4" s="6"/>
      <c r="BU4" s="63"/>
      <c r="BV4" s="63"/>
      <c r="BW4" s="63"/>
    </row>
    <row r="5" spans="1:75" s="7" customFormat="1" ht="15.75">
      <c r="H5" s="31"/>
      <c r="I5" s="23"/>
      <c r="J5" s="48"/>
      <c r="K5" s="8"/>
      <c r="L5" s="8"/>
      <c r="M5" s="8"/>
      <c r="N5" s="8"/>
      <c r="O5" s="54"/>
      <c r="P5" s="23"/>
      <c r="Q5" s="48"/>
      <c r="R5" s="8"/>
      <c r="S5" s="8"/>
      <c r="T5" s="8"/>
      <c r="U5" s="8"/>
      <c r="V5" s="54"/>
      <c r="W5" s="23"/>
      <c r="X5" s="48"/>
      <c r="Y5" s="8"/>
      <c r="Z5" s="8"/>
      <c r="AA5" s="8"/>
      <c r="AB5" s="8"/>
      <c r="AC5" s="54"/>
      <c r="AD5" s="23"/>
      <c r="AE5" s="48"/>
      <c r="AF5" s="8"/>
      <c r="AG5" s="8"/>
      <c r="AH5" s="8"/>
      <c r="AI5" s="8"/>
      <c r="AJ5" s="54"/>
      <c r="AK5" s="23"/>
      <c r="AL5" s="48"/>
      <c r="AM5" s="8"/>
      <c r="AN5" s="8"/>
      <c r="AO5" s="8"/>
      <c r="AP5" s="8"/>
      <c r="AQ5" s="54"/>
      <c r="AR5" s="79"/>
      <c r="AS5" s="80"/>
      <c r="AT5" s="81"/>
      <c r="AU5" s="81"/>
      <c r="AV5" s="81"/>
      <c r="AW5" s="81"/>
      <c r="AX5" s="82"/>
      <c r="AY5" s="79"/>
      <c r="AZ5" s="80"/>
      <c r="BA5" s="81"/>
      <c r="BB5" s="81"/>
      <c r="BC5" s="81"/>
      <c r="BD5" s="81"/>
      <c r="BE5" s="82"/>
      <c r="BF5" s="79"/>
      <c r="BG5" s="80"/>
      <c r="BH5" s="81"/>
      <c r="BI5" s="81"/>
      <c r="BJ5" s="81"/>
      <c r="BK5" s="81"/>
      <c r="BL5" s="82"/>
      <c r="BM5" s="79"/>
      <c r="BN5" s="80"/>
      <c r="BO5" s="81"/>
      <c r="BP5" s="81"/>
      <c r="BQ5" s="81"/>
      <c r="BR5" s="81"/>
      <c r="BS5" s="82"/>
      <c r="BU5" s="63"/>
      <c r="BV5" s="63"/>
      <c r="BW5" s="63"/>
    </row>
    <row r="6" spans="1:75" s="4" customFormat="1" ht="16.5">
      <c r="A6" s="25"/>
      <c r="B6" s="19"/>
      <c r="C6" s="19"/>
      <c r="D6" s="19"/>
      <c r="E6" s="19"/>
      <c r="F6" s="19"/>
      <c r="G6" s="19"/>
      <c r="H6" s="26"/>
      <c r="I6" s="27"/>
      <c r="J6" s="49"/>
      <c r="K6" s="28"/>
      <c r="L6" s="28" t="s">
        <v>55</v>
      </c>
      <c r="M6" s="28"/>
      <c r="N6" s="28"/>
      <c r="O6" s="49"/>
      <c r="P6" s="27"/>
      <c r="Q6" s="49"/>
      <c r="R6" s="28"/>
      <c r="S6" s="28" t="s">
        <v>56</v>
      </c>
      <c r="T6" s="28"/>
      <c r="U6" s="28"/>
      <c r="V6" s="49"/>
      <c r="W6" s="27"/>
      <c r="X6" s="49"/>
      <c r="Y6" s="28"/>
      <c r="Z6" s="28" t="s">
        <v>57</v>
      </c>
      <c r="AA6" s="28"/>
      <c r="AB6" s="28"/>
      <c r="AC6" s="49"/>
      <c r="AD6" s="27"/>
      <c r="AE6" s="49"/>
      <c r="AF6" s="28"/>
      <c r="AG6" s="28" t="s">
        <v>58</v>
      </c>
      <c r="AH6" s="28"/>
      <c r="AI6" s="28"/>
      <c r="AJ6" s="49"/>
      <c r="AK6" s="27"/>
      <c r="AL6" s="49"/>
      <c r="AM6" s="28"/>
      <c r="AN6" s="28" t="s">
        <v>59</v>
      </c>
      <c r="AO6" s="28"/>
      <c r="AP6" s="28"/>
      <c r="AQ6" s="49"/>
      <c r="AR6" s="83"/>
      <c r="AS6" s="49"/>
      <c r="AT6" s="28"/>
      <c r="AU6" s="28" t="s">
        <v>60</v>
      </c>
      <c r="AV6" s="28"/>
      <c r="AW6" s="28"/>
      <c r="AX6" s="84"/>
      <c r="AY6" s="83"/>
      <c r="AZ6" s="49"/>
      <c r="BA6" s="28"/>
      <c r="BB6" s="28" t="s">
        <v>61</v>
      </c>
      <c r="BC6" s="28"/>
      <c r="BD6" s="28"/>
      <c r="BE6" s="84"/>
      <c r="BF6" s="83"/>
      <c r="BG6" s="49"/>
      <c r="BH6" s="28"/>
      <c r="BI6" s="28" t="s">
        <v>62</v>
      </c>
      <c r="BJ6" s="28"/>
      <c r="BK6" s="28"/>
      <c r="BL6" s="84"/>
      <c r="BM6" s="83"/>
      <c r="BN6" s="49"/>
      <c r="BO6" s="28"/>
      <c r="BP6" s="28" t="s">
        <v>63</v>
      </c>
      <c r="BQ6" s="28"/>
      <c r="BR6" s="28"/>
      <c r="BS6" s="84"/>
      <c r="BU6" s="62" t="s">
        <v>52</v>
      </c>
      <c r="BV6" s="62" t="s">
        <v>35</v>
      </c>
      <c r="BW6" s="62" t="s">
        <v>53</v>
      </c>
    </row>
    <row r="7" spans="1:75" s="5" customFormat="1" ht="16.5">
      <c r="A7" s="10" t="s">
        <v>1</v>
      </c>
      <c r="B7" s="11" t="s">
        <v>47</v>
      </c>
      <c r="C7" s="11" t="s">
        <v>48</v>
      </c>
      <c r="D7" s="11" t="s">
        <v>2</v>
      </c>
      <c r="E7" s="10" t="s">
        <v>12</v>
      </c>
      <c r="F7" s="34" t="s">
        <v>34</v>
      </c>
      <c r="G7" s="34" t="s">
        <v>49</v>
      </c>
      <c r="H7" s="32" t="s">
        <v>50</v>
      </c>
      <c r="I7" s="24" t="s">
        <v>3</v>
      </c>
      <c r="J7" s="50" t="s">
        <v>77</v>
      </c>
      <c r="K7" s="10"/>
      <c r="L7" s="10" t="s">
        <v>76</v>
      </c>
      <c r="M7" s="10"/>
      <c r="N7" s="10" t="s">
        <v>78</v>
      </c>
      <c r="O7" s="55" t="s">
        <v>12</v>
      </c>
      <c r="P7" s="24" t="s">
        <v>3</v>
      </c>
      <c r="Q7" s="50" t="s">
        <v>77</v>
      </c>
      <c r="R7" s="10"/>
      <c r="S7" s="10" t="s">
        <v>76</v>
      </c>
      <c r="T7" s="10"/>
      <c r="U7" s="10" t="s">
        <v>78</v>
      </c>
      <c r="V7" s="55" t="s">
        <v>12</v>
      </c>
      <c r="W7" s="24" t="s">
        <v>3</v>
      </c>
      <c r="X7" s="50" t="s">
        <v>77</v>
      </c>
      <c r="Y7" s="10"/>
      <c r="Z7" s="10" t="s">
        <v>76</v>
      </c>
      <c r="AA7" s="10"/>
      <c r="AB7" s="10" t="s">
        <v>78</v>
      </c>
      <c r="AC7" s="55" t="s">
        <v>12</v>
      </c>
      <c r="AD7" s="24" t="s">
        <v>3</v>
      </c>
      <c r="AE7" s="50" t="s">
        <v>77</v>
      </c>
      <c r="AF7" s="10"/>
      <c r="AG7" s="10" t="s">
        <v>76</v>
      </c>
      <c r="AH7" s="10"/>
      <c r="AI7" s="10" t="s">
        <v>78</v>
      </c>
      <c r="AJ7" s="55" t="s">
        <v>12</v>
      </c>
      <c r="AK7" s="24" t="s">
        <v>3</v>
      </c>
      <c r="AL7" s="50" t="s">
        <v>77</v>
      </c>
      <c r="AM7" s="10"/>
      <c r="AN7" s="10" t="s">
        <v>76</v>
      </c>
      <c r="AO7" s="10"/>
      <c r="AP7" s="10" t="s">
        <v>78</v>
      </c>
      <c r="AQ7" s="55" t="s">
        <v>12</v>
      </c>
      <c r="AR7" s="24" t="s">
        <v>3</v>
      </c>
      <c r="AS7" s="50" t="s">
        <v>77</v>
      </c>
      <c r="AT7" s="10"/>
      <c r="AU7" s="10" t="s">
        <v>76</v>
      </c>
      <c r="AV7" s="10"/>
      <c r="AW7" s="10" t="s">
        <v>78</v>
      </c>
      <c r="AX7" s="55" t="s">
        <v>12</v>
      </c>
      <c r="AY7" s="24" t="s">
        <v>3</v>
      </c>
      <c r="AZ7" s="50" t="s">
        <v>77</v>
      </c>
      <c r="BA7" s="10"/>
      <c r="BB7" s="10" t="s">
        <v>76</v>
      </c>
      <c r="BC7" s="10"/>
      <c r="BD7" s="10" t="s">
        <v>78</v>
      </c>
      <c r="BE7" s="55" t="s">
        <v>12</v>
      </c>
      <c r="BF7" s="24" t="s">
        <v>3</v>
      </c>
      <c r="BG7" s="50" t="s">
        <v>77</v>
      </c>
      <c r="BH7" s="10"/>
      <c r="BI7" s="10" t="s">
        <v>76</v>
      </c>
      <c r="BJ7" s="10"/>
      <c r="BK7" s="10" t="s">
        <v>78</v>
      </c>
      <c r="BL7" s="55" t="s">
        <v>12</v>
      </c>
      <c r="BM7" s="24" t="s">
        <v>3</v>
      </c>
      <c r="BN7" s="50" t="s">
        <v>77</v>
      </c>
      <c r="BO7" s="10"/>
      <c r="BP7" s="10" t="s">
        <v>76</v>
      </c>
      <c r="BQ7" s="10"/>
      <c r="BR7" s="10" t="s">
        <v>78</v>
      </c>
      <c r="BS7" s="55" t="s">
        <v>12</v>
      </c>
      <c r="BT7" s="20"/>
      <c r="BU7" s="62" t="s">
        <v>54</v>
      </c>
      <c r="BV7" s="65"/>
      <c r="BW7" s="62" t="s">
        <v>12</v>
      </c>
    </row>
    <row r="8" spans="1:75" s="4" customFormat="1" ht="16.5">
      <c r="A8" s="92"/>
      <c r="B8" s="87"/>
      <c r="C8" s="40"/>
      <c r="D8" s="40"/>
      <c r="E8" s="59">
        <f>O8+V8+AC8+AJ8+AQ8+AX8+BE8+BL8+BS8</f>
        <v>0</v>
      </c>
      <c r="F8" s="39"/>
      <c r="G8" s="58" t="str">
        <f>IF($F8&lt;&gt;"",VLOOKUP(F8,Armies!$A$1:$C$300,3,FALSE),"")</f>
        <v/>
      </c>
      <c r="H8" s="41"/>
      <c r="I8" s="42"/>
      <c r="J8" s="51" t="str">
        <f t="shared" ref="J8:J39" si="0">IF(I8&lt;&gt;"",VLOOKUP(I8,$A$8:$C$107,2,FALSE),"")</f>
        <v/>
      </c>
      <c r="K8" s="43" t="str">
        <f t="shared" ref="K8:K39" si="1">IF(I8&lt;&gt;"",IF(I8=$A8,"ERR",IF(OR(I8=$P8,I8=$W8,I8=$AD8,I8=$AK8),"DUP",IF(ISNA(VLOOKUP(I8,$A$8:$A$107,1,FALSE)),"ERR",IF(COUNTIF($I$8:$I$107,I8)&gt;1,"ERR",IF($D8=VLOOKUP(I8,$A$8:$D$107,4,FALSE),"CLUB","OK"))))),"")</f>
        <v/>
      </c>
      <c r="L8" s="43"/>
      <c r="M8" s="43" t="str">
        <f t="shared" ref="M8:M39" si="2">IF(L8&lt;&gt;"",IF(L8="Victoire",IF(VLOOKUP(I8,$A$8:$L$107,12,FALSE)="Défaite","OK","ERR"),IF(L8="Défaite",IF(VLOOKUP(I8,$A$8:$L$107,12,FALSE)="Victoire","OK","ERR"),IF(L8="Nul",IF(VLOOKUP(I8,$A$8:$L$107,12,FALSE)="Nul","OK","ERR")))),"")</f>
        <v/>
      </c>
      <c r="N8" s="39"/>
      <c r="O8" s="56">
        <f t="shared" ref="O8:O39" si="3">IF(L8="Victoire",100-ROUNDDOWN(20*N8/$H8,0),
IF(L8="Défaite",10+ROUNDDOWN(20*VLOOKUP(I8,$A$8:$N$107,14,FALSE)/VLOOKUP(I8,$A$8:$H$107,8,FALSE),0),
IF(AND(L8="Nul",$N8&lt;&gt;$H8),40+(2*ROUNDDOWN(10*VLOOKUP(I8,$A$8:$N$107,14,FALSE)/VLOOKUP(I8,$A$8:$H$107,8,FALSE),0)-ROUNDDOWN(10*N8/$H8,0)),IF(AND(L8="Nul",$N8=$H8),58,0))))</f>
        <v>0</v>
      </c>
      <c r="P8" s="42"/>
      <c r="Q8" s="51" t="str">
        <f t="shared" ref="Q8:Q39" si="4">IF(P8&lt;&gt;"",VLOOKUP(P8,$A$8:$C$107,2,FALSE),"")</f>
        <v/>
      </c>
      <c r="R8" s="12" t="str">
        <f t="shared" ref="R8:R39" si="5">IF(P8&lt;&gt;"",IF(P8=$A8,"ERR",IF(OR(P8=$I8,P8=$W8,P8=$AD8,P8=$AK8),"DUP",IF(ISNA(VLOOKUP(P8,$A$8:$A$107,1,FALSE)),"ERR",IF(COUNTIF($I$8:$I$107,P8)&gt;1,"ERR",IF($D8=VLOOKUP(P8,$A$8:$D$107,4,FALSE),"CLUB","OK"))))),"")</f>
        <v/>
      </c>
      <c r="S8" s="43"/>
      <c r="T8" s="43" t="str">
        <f t="shared" ref="T8:T39" si="6">IF(S8&lt;&gt;"",IF(S8="Victoire",IF(VLOOKUP(P8,$A$8:$AO$107,19,FALSE)="Défaite","OK","ERR"),IF(S8="Défaite",IF(VLOOKUP(P8,$A$8:$AO$107,19,FALSE)="Victoire","OK","ERR"),IF(S8="Nul",IF(VLOOKUP(P8,$A$8:$AO$107,19,FALSE)="Nul","OK","ERR")))),"")</f>
        <v/>
      </c>
      <c r="U8" s="39"/>
      <c r="V8" s="56">
        <f t="shared" ref="V8:V39" si="7">IF(S8="Victoire",100-ROUNDDOWN(20*U8/$H8,0),
IF(S8="Défaite",10+ROUNDDOWN(20*VLOOKUP(P8,$A$8:$AO$107,21,FALSE)/VLOOKUP(P8,$A$8:$H$107,8,FALSE),0),
IF(AND(S8="Nul",$U8&lt;&gt;$H8),40+(2*ROUNDDOWN(10*VLOOKUP(P8,$A$8:$AO$107,21,FALSE)/VLOOKUP(P8,$A$8:$H$107,8,FALSE),0)-ROUNDDOWN(10*U8/$H8,0)),IF(AND(S8="Nul",$U8=$H8),58,0))))</f>
        <v>0</v>
      </c>
      <c r="W8" s="42"/>
      <c r="X8" s="51" t="str">
        <f t="shared" ref="X8:X39" si="8">IF(W8&lt;&gt;"",VLOOKUP(W8,$A$8:$C$107,2,FALSE),"")</f>
        <v/>
      </c>
      <c r="Y8" s="12" t="str">
        <f t="shared" ref="Y8:Y39" si="9">IF(W8&lt;&gt;"",IF(W8=$A8,"ERR",IF(OR(W8=$P8,W8=$I8,W8=$AD8,W8=$AK8),"DUP",IF(ISNA(VLOOKUP(W8,$A$8:$A$107,1,FALSE)),"ERR",IF(COUNTIF($I$8:$I$107,W8)&gt;1,"ERR",IF($D8=VLOOKUP(W8,$A$8:$D$107,4,FALSE),"CLUB","OK"))))),"")</f>
        <v/>
      </c>
      <c r="Z8" s="43"/>
      <c r="AA8" s="43" t="str">
        <f t="shared" ref="AA8:AA39" si="10">IF(Z8&lt;&gt;"",IF(Z8="Victoire",IF(VLOOKUP(W8,$A$8:$AO$107,26,FALSE)="Défaite","OK","ERR"),IF(Z8="Défaite",IF(VLOOKUP(W8,$A$8:$AO$107,26,FALSE)="Victoire","OK","ERR"),IF(Z8="Nul",IF(VLOOKUP(W8,$A$8:$AO$107,26,FALSE)="Nul","OK","ERR")))),"")</f>
        <v/>
      </c>
      <c r="AB8" s="39"/>
      <c r="AC8" s="56">
        <f t="shared" ref="AC8:AC39" si="11">IF(Z8="Victoire",100-ROUNDDOWN(20*AB8/$H8,0),
IF(Z8="Défaite",10+ROUNDDOWN(20*VLOOKUP(W8,$A$8:$AO$107,28,FALSE)/VLOOKUP(W8,$A$8:$H$107,8,FALSE),0),
IF(AND(Z8="Nul",$AB8&lt;&gt;$H8),40+(2*ROUNDDOWN(10*VLOOKUP(W8,$A$8:$AO$107,28,FALSE)/VLOOKUP(W8,$A$8:$H$107,8,FALSE),0)-ROUNDDOWN(10*AB8/$H8,0)),IF(AND(Z8="Nul",$AB8=$H8),58,0))))</f>
        <v>0</v>
      </c>
      <c r="AD8" s="42"/>
      <c r="AE8" s="51" t="str">
        <f t="shared" ref="AE8:AE39" si="12">IF(AD8&lt;&gt;"",VLOOKUP(AD8,$A$8:$C$107,2,FALSE),"")</f>
        <v/>
      </c>
      <c r="AF8" s="12" t="str">
        <f t="shared" ref="AF8:AF39" si="13">IF(AD8&lt;&gt;"",IF(AD8=$A8,"ERR",IF(OR(AD8=$P8,AD8=$W8,AD8=$I8,AD8=$AK8),"DUP",IF(ISNA(VLOOKUP(AD8,$A$8:$A$107,1,FALSE)),"ERR",IF(COUNTIF($I$8:$I$107,AD8)&gt;1,"ERR",IF($D8=VLOOKUP(AD8,$A$8:$D$107,4,FALSE),"CLUB","OK"))))),"")</f>
        <v/>
      </c>
      <c r="AG8" s="43"/>
      <c r="AH8" s="43" t="str">
        <f t="shared" ref="AH8:AH39" si="14">IF(AG8&lt;&gt;"",IF(AG8="Victoire",IF(VLOOKUP(AD8,$A$8:$AO$107,33,FALSE)="Défaite","OK","ERR"),IF(AG8="Défaite",IF(VLOOKUP(AD8,$A$8:$AO$107,33,FALSE)="Victoire","OK","ERR"),IF(AG8="Nul",IF(VLOOKUP(AD8,$A$8:$AO$107,33,FALSE)="Nul","OK","ERR")))),"")</f>
        <v/>
      </c>
      <c r="AI8" s="39"/>
      <c r="AJ8" s="56">
        <f t="shared" ref="AJ8:AJ39" si="15">IF(AG8="Victoire",100-ROUNDDOWN(20*AI8/$H8,0),
IF(AG8="Défaite",10+ROUNDDOWN(20*VLOOKUP(AD8,$A$8:$AO$107,35,FALSE)/VLOOKUP(AD8,$A$8:$H$107,8,FALSE),0),
IF(AND(AG8="Nul",$AI8&lt;&gt;$H8),40+(2*ROUNDDOWN(10*VLOOKUP(AD8,$A$8:$AO$107,35,FALSE)/VLOOKUP(AD8,$A$8:$H$107,8,FALSE),0)-ROUNDDOWN(10*AI8/$H8,0)),IF(AND(AG8="Nul",$AI8=$H8),58,0))))</f>
        <v>0</v>
      </c>
      <c r="AK8" s="42"/>
      <c r="AL8" s="51" t="str">
        <f t="shared" ref="AL8:AL39" si="16">IF(AK8&lt;&gt;"",VLOOKUP(AK8,$A$8:$C$107,2,FALSE),"")</f>
        <v/>
      </c>
      <c r="AM8" s="12" t="str">
        <f t="shared" ref="AM8:AM39" si="17">IF(AK8&lt;&gt;"",IF(AK8=$A8,"ERR",IF(OR(AK8=$P8,AK8=$W8,AK8=$AD8,AK8=$I8),"DUP",IF(ISNA(VLOOKUP(AK8,$A$8:$A$107,1,FALSE)),"ERR",IF(COUNTIF($I$8:$I$107,AK8)&gt;1,"ERR",IF($D8=VLOOKUP(AK8,$A$8:$D$107,4,FALSE),"CLUB","OK"))))),"")</f>
        <v/>
      </c>
      <c r="AN8" s="43"/>
      <c r="AO8" s="12" t="str">
        <f t="shared" ref="AO8:AO39" si="18">IF(AN8&lt;&gt;"",IF(AN8="Victoire",IF(VLOOKUP(AK8,$A$8:$AO$107,40,FALSE)="Défaite","OK","ERR"),IF(AN8="Défaite",IF(VLOOKUP(AK8,$A$8:$AO$107,40,FALSE)="Victoire","OK","ERR"),IF(AN8="Nul",IF(VLOOKUP(AK8,$A$8:$AO$107,40,FALSE)="Nul","OK","ERR")))),"")</f>
        <v/>
      </c>
      <c r="AP8" s="39"/>
      <c r="AQ8" s="68">
        <f t="shared" ref="AQ8:AQ39" si="19">IF(AN8="Victoire",100-ROUNDDOWN(20*AP8/$H8,0),
IF(AN8="Défaite",10+ROUNDDOWN(20*VLOOKUP(AK8,$A$8:$CB$107,42,FALSE)/VLOOKUP(AK8,$A$8:$H$107,8,FALSE),0),
IF(AND(AN8="Nul",$AP8&lt;&gt;$H8),40+(2*ROUNDDOWN(10*VLOOKUP(AK8,$A$8:$CB$107,42,FALSE)/VLOOKUP(AK8,$A$8:$H$107,8,FALSE),0)-ROUNDDOWN(10*AP8/$H8,0)),IF(AND(AN8="Nul",$AP8=$H8),58,0))))</f>
        <v>0</v>
      </c>
      <c r="AR8" s="85"/>
      <c r="AS8" s="51" t="str">
        <f t="shared" ref="AS8:AS39" si="20">IF(AR8&lt;&gt;"",VLOOKUP(AR8,$A$8:$C$107,2,FALSE),"")</f>
        <v/>
      </c>
      <c r="AT8" s="12" t="str">
        <f t="shared" ref="AT8:AT39" si="21">IF(AR8&lt;&gt;"",IF(AR8=$A8,"ERR",IF(OR(AR8=$I8,AR8=$P8,AR8=$W8,AR8=$AD8,AR8=$AK8),"DUP",IF(ISNA(VLOOKUP(AR8,$A$8:$A$107,1,FALSE)),"ERR",IF(COUNTIF($I$8:$I$107,AR8)&gt;1,"ERR",IF($D8=VLOOKUP(AR8,$A$8:$D$107,4,FALSE),"CLUB","OK"))))),"")</f>
        <v/>
      </c>
      <c r="AU8" s="43"/>
      <c r="AV8" s="12" t="str">
        <f t="shared" ref="AV8:AV39" si="22">IF(AU8&lt;&gt;"",IF(AU8="Victoire",IF(VLOOKUP(AR8,$A$8:$BL$107,47,FALSE)="Défaite","OK","ERR"),IF(AU8="Défaite",IF(VLOOKUP(AR8,$A$8:$BL$107,47,FALSE)="Victoire","OK","ERR"),IF(AU8="Nul",IF(VLOOKUP(AR8,$A$8:$BL$107,47,FALSE)="Nul","OK","ERR")))),"")</f>
        <v/>
      </c>
      <c r="AW8" s="39"/>
      <c r="AX8" s="86">
        <f t="shared" ref="AX8:AX39" si="23">IF(AU8="Victoire",100-ROUNDDOWN(20*AW8/$H8,0),
IF(AU8="Défaite",10+ROUNDDOWN(20*VLOOKUP(AR8,$A$8:$CB$107,49,FALSE)/VLOOKUP(AR8,$A$8:$H$107,8,FALSE),0),
IF(AND(AU8="Nul",$AW8&lt;&gt;$H8),40+(2*ROUNDDOWN(10*VLOOKUP(AR8,$A$8:$CB$107,49,FALSE)/VLOOKUP(AR8,$A$8:$H$107,8,FALSE),0)-ROUNDDOWN(10*AW8/$H8,0)),IF(AND(AU8="Nul",$AW8=$H8),58,0))))</f>
        <v>0</v>
      </c>
      <c r="AY8" s="85"/>
      <c r="AZ8" s="51" t="str">
        <f t="shared" ref="AZ8:AZ39" si="24">IF(AY8&lt;&gt;"",VLOOKUP(AY8,$A$8:$C$107,2,FALSE),"")</f>
        <v/>
      </c>
      <c r="BA8" s="12" t="str">
        <f t="shared" ref="BA8:BA39" si="25">IF(AY8&lt;&gt;"",IF(AY8=$A8,"ERR",IF(OR(AY8=$I8,AY8=$P8,AY8=$W8,AY8=$AD8,AY8=$AK8,AY8=$AR8),"DUP",IF(ISNA(VLOOKUP(AY8,$A$8:$A$107,1,FALSE)),"ERR",IF(COUNTIF($I$8:$I$107,AY8)&gt;1,"ERR",IF($D8=VLOOKUP(AY8,$A$8:$D$107,4,FALSE),"CLUB","OK"))))),"")</f>
        <v/>
      </c>
      <c r="BB8" s="43"/>
      <c r="BC8" s="12" t="str">
        <f t="shared" ref="BC8:BC39" si="26">IF(BB8&lt;&gt;"",IF(BB8="Victoire",IF(VLOOKUP(AY8,$A$8:$BL$107,54,FALSE)="Défaite","OK","ERR"),IF(BB8="Défaite",IF(VLOOKUP(AY8,$A$8:$BL$107,54,FALSE)="Victoire","OK","ERR"),IF(BB8="Nul",IF(VLOOKUP(AY8,$A$8:$BL$107,54,FALSE)="Nul","OK","ERR")))),"")</f>
        <v/>
      </c>
      <c r="BD8" s="39"/>
      <c r="BE8" s="86">
        <f t="shared" ref="BE8:BE39" si="27">IF(BB8="Victoire",100-ROUNDDOWN(20*BD8/$H8,0),
IF(BB8="Défaite",10+ROUNDDOWN(20*VLOOKUP(AY8,$A$8:$CB$107,56,FALSE)/VLOOKUP(AY8,$A$8:$H$107,8,FALSE),0),
IF(AND(BB8="Nul",$BD8&lt;&gt;$H8),40+(2*ROUNDDOWN(10*VLOOKUP(AY8,$A$8:$CB$107,56,FALSE)/VLOOKUP(AY8,$A$8:$H$107,8,FALSE),0)-ROUNDDOWN(10*BD8/$H8,0)),IF(AND(BB8="Nul",$BD8=$H8),58,0))))</f>
        <v>0</v>
      </c>
      <c r="BF8" s="85"/>
      <c r="BG8" s="51" t="str">
        <f t="shared" ref="BG8:BG39" si="28">IF(BF8&lt;&gt;"",VLOOKUP(BF8,$A$8:$C$107,2,FALSE),"")</f>
        <v/>
      </c>
      <c r="BH8" s="12" t="str">
        <f t="shared" ref="BH8:BH39" si="29">IF(BF8&lt;&gt;"",IF(BF8=$A8,"ERR",IF(OR(BF8=$I8,BF8=$P8,BF8=$W8,BF8=$AD8,BF8=$AK8,BF8=$AR8,BF8=$AY8),"DUP",IF(ISNA(VLOOKUP(BF8,$A$8:$A$107,1,FALSE)),"ERR",IF(COUNTIF($I$8:$I$107,BF8)&gt;1,"ERR",IF($D8=VLOOKUP(BF8,$A$8:$D$107,4,FALSE),"CLUB","OK"))))),"")</f>
        <v/>
      </c>
      <c r="BI8" s="43"/>
      <c r="BJ8" s="12" t="str">
        <f t="shared" ref="BJ8:BJ39" si="30">IF(BI8&lt;&gt;"",IF(BI8="Victoire",IF(VLOOKUP(BF8,$A$8:$BL$107,61,FALSE)="Défaite","OK","ERR"),IF(BI8="Défaite",IF(VLOOKUP(BF8,$A$8:$BL$107,61,FALSE)="Victoire","OK","ERR"),IF(BI8="Nul",IF(VLOOKUP(BF8,$A$8:$BL$107,61,FALSE)="Nul","OK","ERR")))),"")</f>
        <v/>
      </c>
      <c r="BK8" s="39"/>
      <c r="BL8" s="86">
        <f t="shared" ref="BL8:BL39" si="31">IF(BI8="Victoire",100-ROUNDDOWN(20*BK8/$H8,0),
IF(BI8="Défaite",10+ROUNDDOWN(20*VLOOKUP(BF8,$A$8:$CB$107,63,FALSE)/VLOOKUP(BF8,$A$8:$H$107,8,FALSE),0),
IF(AND(BI8="Nul",$BK8&lt;&gt;$H8),40+(2*ROUNDDOWN(10*VLOOKUP(BF8,$A$8:$CB$107,63,FALSE)/VLOOKUP(BF8,$A$8:$H$107,8,FALSE),0)-ROUNDDOWN(10*BK8/$H8,0)),IF(AND(BI8="Nul",$BK8=$H8),58,0))))</f>
        <v>0</v>
      </c>
      <c r="BM8" s="85"/>
      <c r="BN8" s="51" t="str">
        <f t="shared" ref="BN8:BN39" si="32">IF(BM8&lt;&gt;"",VLOOKUP(BM8,$A$8:$C$107,2,FALSE),"")</f>
        <v/>
      </c>
      <c r="BO8" s="12" t="str">
        <f t="shared" ref="BO8:BO39" si="33">IF(BM8&lt;&gt;"",IF(BM8=$A8,"ERR",IF(OR(BM8=$I8,BM8=$P8,BM8=$W8,BM8=$AD8,BM8=$AK8,BM8=$AR8,BM8=$AY8,BM8=$BF8),"DUP",IF(ISNA(VLOOKUP(BM8,$A$8:$A$107,1,FALSE)),"ERR",IF(COUNTIF($I$8:$I$107,BM8)&gt;1,"ERR",IF($D8=VLOOKUP(BM8,$A$8:$D$107,4,FALSE),"CLUB","OK"))))),"")</f>
        <v/>
      </c>
      <c r="BP8" s="43"/>
      <c r="BQ8" s="12" t="str">
        <f t="shared" ref="BQ8:BQ39" si="34">IF(BP8&lt;&gt;"",IF(BP8="Victoire",IF(VLOOKUP(BM8,$A$8:$BS$107,68,FALSE)="Défaite","OK","ERR"),IF(BP8="Défaite",IF(VLOOKUP(BM8,$A$8:$BS$107,68,FALSE)="Victoire","OK","ERR"),IF(BP8="Nul",IF(VLOOKUP(BM8,$A$8:$BS$107,68,FALSE)="Nul","OK","ERR")))),"")</f>
        <v/>
      </c>
      <c r="BR8" s="39"/>
      <c r="BS8" s="86">
        <f t="shared" ref="BS8:BS39" si="35">IF(BP8="Victoire",100-ROUNDDOWN(20*BR8/$H8,0),
IF(BP8="Défaite",10+ROUNDDOWN(20*VLOOKUP(BM8,$A$8:$CB$107,70,FALSE)/VLOOKUP(BM8,$A$8:$H$107,8,FALSE),0),
IF(AND(BP8="Nul",$BR8&lt;&gt;$H8),40+(2*ROUNDDOWN(10*VLOOKUP(BM8,$A$8:$CB$107,70,FALSE)/VLOOKUP(BM8,$A$8:$H$107,8,FALSE),0)-ROUNDDOWN(10*BR8/$H8,0)),IF(AND(BP8="Nul",$BR8=$H8),58,0))))</f>
        <v>0</v>
      </c>
      <c r="BT8" s="6"/>
      <c r="BU8" s="64">
        <f t="shared" ref="BU8:BU39" si="36">IF($I8&lt;&gt;"",VLOOKUP($I8,$A$8:$N$107,5,FALSE),0)+IF($P8&lt;&gt;"",VLOOKUP($P8,$A$8:$N$107,5,FALSE),0)+IF($W8&lt;&gt;"",VLOOKUP($W8,$A$8:$N$107,5,FALSE),0)+IF($AD8&lt;&gt;"",VLOOKUP($AD8,$A$8:$N$107,5,FALSE),0)+IF($AK8&lt;&gt;"",VLOOKUP($AK8,$A$8:$N$107,5,FALSE),0)+IF($AR8&lt;&gt;"",VLOOKUP($AR8,$A$8:$N$107,5,FALSE),0)+IF($AY8&lt;&gt;"",VLOOKUP($AY8,$A$8:$N$107,5,FALSE),0)+IF($BF8&lt;&gt;"",VLOOKUP($BF8,$A$8:$N$107,5,FALSE),0)+IF($BM8&lt;&gt;"",VLOOKUP($BM8,$A$8:$N$107,5,FALSE),0)</f>
        <v>0</v>
      </c>
      <c r="BV8" s="66"/>
      <c r="BW8" s="66"/>
    </row>
    <row r="9" spans="1:75" s="4" customFormat="1" ht="16.5">
      <c r="A9" s="92"/>
      <c r="B9" s="87"/>
      <c r="C9" s="40"/>
      <c r="D9" s="40"/>
      <c r="E9" s="59">
        <f t="shared" ref="E9:E48" si="37">O9+V9+AC9+AJ9+AQ9+AX9+BE9+BL9+BS9</f>
        <v>0</v>
      </c>
      <c r="F9" s="39"/>
      <c r="G9" s="58" t="str">
        <f>IF($F9&lt;&gt;"",VLOOKUP(F9,Armies!$A$1:$C$300,3,FALSE),"")</f>
        <v/>
      </c>
      <c r="H9" s="41"/>
      <c r="I9" s="42"/>
      <c r="J9" s="51" t="str">
        <f t="shared" si="0"/>
        <v/>
      </c>
      <c r="K9" s="43" t="str">
        <f t="shared" si="1"/>
        <v/>
      </c>
      <c r="L9" s="43"/>
      <c r="M9" s="43" t="str">
        <f t="shared" si="2"/>
        <v/>
      </c>
      <c r="N9" s="39"/>
      <c r="O9" s="56">
        <f t="shared" si="3"/>
        <v>0</v>
      </c>
      <c r="P9" s="42"/>
      <c r="Q9" s="51" t="str">
        <f t="shared" si="4"/>
        <v/>
      </c>
      <c r="R9" s="12" t="str">
        <f t="shared" si="5"/>
        <v/>
      </c>
      <c r="S9" s="43"/>
      <c r="T9" s="43" t="str">
        <f t="shared" si="6"/>
        <v/>
      </c>
      <c r="U9" s="39"/>
      <c r="V9" s="56">
        <f t="shared" si="7"/>
        <v>0</v>
      </c>
      <c r="W9" s="42"/>
      <c r="X9" s="51" t="str">
        <f t="shared" si="8"/>
        <v/>
      </c>
      <c r="Y9" s="12" t="str">
        <f t="shared" si="9"/>
        <v/>
      </c>
      <c r="Z9" s="43"/>
      <c r="AA9" s="43" t="str">
        <f t="shared" si="10"/>
        <v/>
      </c>
      <c r="AB9" s="39"/>
      <c r="AC9" s="56">
        <f t="shared" si="11"/>
        <v>0</v>
      </c>
      <c r="AD9" s="42"/>
      <c r="AE9" s="51" t="str">
        <f t="shared" si="12"/>
        <v/>
      </c>
      <c r="AF9" s="12" t="str">
        <f t="shared" si="13"/>
        <v/>
      </c>
      <c r="AG9" s="43"/>
      <c r="AH9" s="43" t="str">
        <f t="shared" si="14"/>
        <v/>
      </c>
      <c r="AI9" s="39"/>
      <c r="AJ9" s="56">
        <f t="shared" si="15"/>
        <v>0</v>
      </c>
      <c r="AK9" s="42"/>
      <c r="AL9" s="51" t="str">
        <f t="shared" si="16"/>
        <v/>
      </c>
      <c r="AM9" s="12" t="str">
        <f t="shared" si="17"/>
        <v/>
      </c>
      <c r="AN9" s="43"/>
      <c r="AO9" s="12" t="str">
        <f t="shared" si="18"/>
        <v/>
      </c>
      <c r="AP9" s="39"/>
      <c r="AQ9" s="68">
        <f t="shared" si="19"/>
        <v>0</v>
      </c>
      <c r="AR9" s="85"/>
      <c r="AS9" s="51" t="str">
        <f t="shared" si="20"/>
        <v/>
      </c>
      <c r="AT9" s="12" t="str">
        <f t="shared" si="21"/>
        <v/>
      </c>
      <c r="AU9" s="43"/>
      <c r="AV9" s="12" t="str">
        <f t="shared" si="22"/>
        <v/>
      </c>
      <c r="AW9" s="39"/>
      <c r="AX9" s="86">
        <f t="shared" si="23"/>
        <v>0</v>
      </c>
      <c r="AY9" s="85"/>
      <c r="AZ9" s="51" t="str">
        <f t="shared" si="24"/>
        <v/>
      </c>
      <c r="BA9" s="12" t="str">
        <f t="shared" si="25"/>
        <v/>
      </c>
      <c r="BB9" s="43"/>
      <c r="BC9" s="12" t="str">
        <f t="shared" si="26"/>
        <v/>
      </c>
      <c r="BD9" s="39"/>
      <c r="BE9" s="86">
        <f t="shared" si="27"/>
        <v>0</v>
      </c>
      <c r="BF9" s="85"/>
      <c r="BG9" s="51" t="str">
        <f t="shared" si="28"/>
        <v/>
      </c>
      <c r="BH9" s="12" t="str">
        <f t="shared" si="29"/>
        <v/>
      </c>
      <c r="BI9" s="43"/>
      <c r="BJ9" s="12" t="str">
        <f t="shared" si="30"/>
        <v/>
      </c>
      <c r="BK9" s="39"/>
      <c r="BL9" s="86">
        <f t="shared" si="31"/>
        <v>0</v>
      </c>
      <c r="BM9" s="85"/>
      <c r="BN9" s="51" t="str">
        <f t="shared" si="32"/>
        <v/>
      </c>
      <c r="BO9" s="12" t="str">
        <f t="shared" si="33"/>
        <v/>
      </c>
      <c r="BP9" s="43"/>
      <c r="BQ9" s="12" t="str">
        <f t="shared" si="34"/>
        <v/>
      </c>
      <c r="BR9" s="39"/>
      <c r="BS9" s="86">
        <f t="shared" si="35"/>
        <v>0</v>
      </c>
      <c r="BT9" s="6"/>
      <c r="BU9" s="64">
        <f t="shared" si="36"/>
        <v>0</v>
      </c>
      <c r="BV9" s="66"/>
      <c r="BW9" s="66"/>
    </row>
    <row r="10" spans="1:75" s="4" customFormat="1" ht="16.5">
      <c r="A10" s="92"/>
      <c r="B10" s="87"/>
      <c r="C10" s="40"/>
      <c r="D10" s="40"/>
      <c r="E10" s="59">
        <f t="shared" si="37"/>
        <v>0</v>
      </c>
      <c r="F10" s="39"/>
      <c r="G10" s="58" t="str">
        <f>IF($F10&lt;&gt;"",VLOOKUP(F10,Armies!$A$1:$C$300,3,FALSE),"")</f>
        <v/>
      </c>
      <c r="H10" s="41"/>
      <c r="I10" s="42"/>
      <c r="J10" s="51" t="str">
        <f t="shared" si="0"/>
        <v/>
      </c>
      <c r="K10" s="43" t="str">
        <f t="shared" si="1"/>
        <v/>
      </c>
      <c r="L10" s="43"/>
      <c r="M10" s="43" t="str">
        <f t="shared" si="2"/>
        <v/>
      </c>
      <c r="N10" s="39"/>
      <c r="O10" s="56">
        <f t="shared" si="3"/>
        <v>0</v>
      </c>
      <c r="P10" s="42"/>
      <c r="Q10" s="51" t="str">
        <f t="shared" si="4"/>
        <v/>
      </c>
      <c r="R10" s="12" t="str">
        <f t="shared" si="5"/>
        <v/>
      </c>
      <c r="S10" s="43"/>
      <c r="T10" s="43" t="str">
        <f t="shared" si="6"/>
        <v/>
      </c>
      <c r="U10" s="39"/>
      <c r="V10" s="56">
        <f t="shared" si="7"/>
        <v>0</v>
      </c>
      <c r="W10" s="42"/>
      <c r="X10" s="51" t="str">
        <f t="shared" si="8"/>
        <v/>
      </c>
      <c r="Y10" s="12" t="str">
        <f t="shared" si="9"/>
        <v/>
      </c>
      <c r="Z10" s="43"/>
      <c r="AA10" s="43" t="str">
        <f t="shared" si="10"/>
        <v/>
      </c>
      <c r="AB10" s="39"/>
      <c r="AC10" s="56">
        <f t="shared" si="11"/>
        <v>0</v>
      </c>
      <c r="AD10" s="42"/>
      <c r="AE10" s="51" t="str">
        <f t="shared" si="12"/>
        <v/>
      </c>
      <c r="AF10" s="12" t="str">
        <f t="shared" si="13"/>
        <v/>
      </c>
      <c r="AG10" s="43"/>
      <c r="AH10" s="43" t="str">
        <f t="shared" si="14"/>
        <v/>
      </c>
      <c r="AI10" s="39"/>
      <c r="AJ10" s="56">
        <f t="shared" si="15"/>
        <v>0</v>
      </c>
      <c r="AK10" s="42"/>
      <c r="AL10" s="51" t="str">
        <f t="shared" si="16"/>
        <v/>
      </c>
      <c r="AM10" s="12" t="str">
        <f t="shared" si="17"/>
        <v/>
      </c>
      <c r="AN10" s="43"/>
      <c r="AO10" s="12" t="str">
        <f t="shared" si="18"/>
        <v/>
      </c>
      <c r="AP10" s="39"/>
      <c r="AQ10" s="68">
        <f t="shared" si="19"/>
        <v>0</v>
      </c>
      <c r="AR10" s="85"/>
      <c r="AS10" s="51" t="str">
        <f t="shared" si="20"/>
        <v/>
      </c>
      <c r="AT10" s="12" t="str">
        <f t="shared" si="21"/>
        <v/>
      </c>
      <c r="AU10" s="43"/>
      <c r="AV10" s="12" t="str">
        <f t="shared" si="22"/>
        <v/>
      </c>
      <c r="AW10" s="39"/>
      <c r="AX10" s="86">
        <f t="shared" si="23"/>
        <v>0</v>
      </c>
      <c r="AY10" s="85"/>
      <c r="AZ10" s="51" t="str">
        <f t="shared" si="24"/>
        <v/>
      </c>
      <c r="BA10" s="12" t="str">
        <f t="shared" si="25"/>
        <v/>
      </c>
      <c r="BB10" s="43"/>
      <c r="BC10" s="12" t="str">
        <f t="shared" si="26"/>
        <v/>
      </c>
      <c r="BD10" s="39"/>
      <c r="BE10" s="86">
        <f t="shared" si="27"/>
        <v>0</v>
      </c>
      <c r="BF10" s="85"/>
      <c r="BG10" s="51" t="str">
        <f t="shared" si="28"/>
        <v/>
      </c>
      <c r="BH10" s="12" t="str">
        <f t="shared" si="29"/>
        <v/>
      </c>
      <c r="BI10" s="43"/>
      <c r="BJ10" s="12" t="str">
        <f t="shared" si="30"/>
        <v/>
      </c>
      <c r="BK10" s="39"/>
      <c r="BL10" s="86">
        <f t="shared" si="31"/>
        <v>0</v>
      </c>
      <c r="BM10" s="85"/>
      <c r="BN10" s="51" t="str">
        <f t="shared" si="32"/>
        <v/>
      </c>
      <c r="BO10" s="12" t="str">
        <f t="shared" si="33"/>
        <v/>
      </c>
      <c r="BP10" s="43"/>
      <c r="BQ10" s="12" t="str">
        <f t="shared" si="34"/>
        <v/>
      </c>
      <c r="BR10" s="39"/>
      <c r="BS10" s="86">
        <f t="shared" si="35"/>
        <v>0</v>
      </c>
      <c r="BT10" s="6"/>
      <c r="BU10" s="64">
        <f t="shared" si="36"/>
        <v>0</v>
      </c>
      <c r="BV10" s="66"/>
      <c r="BW10" s="66"/>
    </row>
    <row r="11" spans="1:75" s="4" customFormat="1" ht="16.5">
      <c r="A11" s="92"/>
      <c r="B11" s="87"/>
      <c r="C11" s="40"/>
      <c r="D11" s="40"/>
      <c r="E11" s="59">
        <f t="shared" si="37"/>
        <v>0</v>
      </c>
      <c r="F11" s="39"/>
      <c r="G11" s="58" t="str">
        <f>IF($F11&lt;&gt;"",VLOOKUP(F11,Armies!$A$1:$C$300,3,FALSE),"")</f>
        <v/>
      </c>
      <c r="H11" s="41"/>
      <c r="I11" s="42"/>
      <c r="J11" s="51" t="str">
        <f t="shared" si="0"/>
        <v/>
      </c>
      <c r="K11" s="43" t="str">
        <f t="shared" si="1"/>
        <v/>
      </c>
      <c r="L11" s="43"/>
      <c r="M11" s="43" t="str">
        <f t="shared" si="2"/>
        <v/>
      </c>
      <c r="N11" s="39"/>
      <c r="O11" s="56">
        <f t="shared" si="3"/>
        <v>0</v>
      </c>
      <c r="P11" s="42"/>
      <c r="Q11" s="51" t="str">
        <f t="shared" si="4"/>
        <v/>
      </c>
      <c r="R11" s="12" t="str">
        <f t="shared" si="5"/>
        <v/>
      </c>
      <c r="S11" s="43"/>
      <c r="T11" s="43" t="str">
        <f t="shared" si="6"/>
        <v/>
      </c>
      <c r="U11" s="39"/>
      <c r="V11" s="56">
        <f t="shared" si="7"/>
        <v>0</v>
      </c>
      <c r="W11" s="42"/>
      <c r="X11" s="51" t="str">
        <f t="shared" si="8"/>
        <v/>
      </c>
      <c r="Y11" s="12" t="str">
        <f t="shared" si="9"/>
        <v/>
      </c>
      <c r="Z11" s="43"/>
      <c r="AA11" s="43" t="str">
        <f t="shared" si="10"/>
        <v/>
      </c>
      <c r="AB11" s="39"/>
      <c r="AC11" s="56">
        <f t="shared" si="11"/>
        <v>0</v>
      </c>
      <c r="AD11" s="42"/>
      <c r="AE11" s="51" t="str">
        <f t="shared" si="12"/>
        <v/>
      </c>
      <c r="AF11" s="12" t="str">
        <f t="shared" si="13"/>
        <v/>
      </c>
      <c r="AG11" s="43"/>
      <c r="AH11" s="43" t="str">
        <f t="shared" si="14"/>
        <v/>
      </c>
      <c r="AI11" s="39"/>
      <c r="AJ11" s="56">
        <f t="shared" si="15"/>
        <v>0</v>
      </c>
      <c r="AK11" s="42"/>
      <c r="AL11" s="51" t="str">
        <f t="shared" si="16"/>
        <v/>
      </c>
      <c r="AM11" s="12" t="str">
        <f t="shared" si="17"/>
        <v/>
      </c>
      <c r="AN11" s="43"/>
      <c r="AO11" s="12" t="str">
        <f t="shared" si="18"/>
        <v/>
      </c>
      <c r="AP11" s="39"/>
      <c r="AQ11" s="68">
        <f t="shared" si="19"/>
        <v>0</v>
      </c>
      <c r="AR11" s="85"/>
      <c r="AS11" s="51" t="str">
        <f t="shared" si="20"/>
        <v/>
      </c>
      <c r="AT11" s="12" t="str">
        <f t="shared" si="21"/>
        <v/>
      </c>
      <c r="AU11" s="43"/>
      <c r="AV11" s="12" t="str">
        <f t="shared" si="22"/>
        <v/>
      </c>
      <c r="AW11" s="39"/>
      <c r="AX11" s="86">
        <f t="shared" si="23"/>
        <v>0</v>
      </c>
      <c r="AY11" s="85"/>
      <c r="AZ11" s="51" t="str">
        <f t="shared" si="24"/>
        <v/>
      </c>
      <c r="BA11" s="12" t="str">
        <f t="shared" si="25"/>
        <v/>
      </c>
      <c r="BB11" s="43"/>
      <c r="BC11" s="12" t="str">
        <f t="shared" si="26"/>
        <v/>
      </c>
      <c r="BD11" s="39"/>
      <c r="BE11" s="86">
        <f t="shared" si="27"/>
        <v>0</v>
      </c>
      <c r="BF11" s="85"/>
      <c r="BG11" s="51" t="str">
        <f t="shared" si="28"/>
        <v/>
      </c>
      <c r="BH11" s="12" t="str">
        <f t="shared" si="29"/>
        <v/>
      </c>
      <c r="BI11" s="43"/>
      <c r="BJ11" s="12" t="str">
        <f t="shared" si="30"/>
        <v/>
      </c>
      <c r="BK11" s="39"/>
      <c r="BL11" s="86">
        <f t="shared" si="31"/>
        <v>0</v>
      </c>
      <c r="BM11" s="85"/>
      <c r="BN11" s="51" t="str">
        <f t="shared" si="32"/>
        <v/>
      </c>
      <c r="BO11" s="12" t="str">
        <f t="shared" si="33"/>
        <v/>
      </c>
      <c r="BP11" s="43"/>
      <c r="BQ11" s="12" t="str">
        <f t="shared" si="34"/>
        <v/>
      </c>
      <c r="BR11" s="39"/>
      <c r="BS11" s="86">
        <f t="shared" si="35"/>
        <v>0</v>
      </c>
      <c r="BT11" s="6"/>
      <c r="BU11" s="64">
        <f t="shared" si="36"/>
        <v>0</v>
      </c>
      <c r="BV11" s="66"/>
      <c r="BW11" s="66"/>
    </row>
    <row r="12" spans="1:75" s="4" customFormat="1" ht="16.5">
      <c r="A12" s="92"/>
      <c r="B12" s="87"/>
      <c r="C12" s="40"/>
      <c r="D12" s="40"/>
      <c r="E12" s="59">
        <f t="shared" si="37"/>
        <v>0</v>
      </c>
      <c r="F12" s="39"/>
      <c r="G12" s="58" t="str">
        <f>IF($F12&lt;&gt;"",VLOOKUP(F12,Armies!$A$1:$C$300,3,FALSE),"")</f>
        <v/>
      </c>
      <c r="H12" s="41"/>
      <c r="I12" s="42"/>
      <c r="J12" s="51" t="str">
        <f t="shared" si="0"/>
        <v/>
      </c>
      <c r="K12" s="43" t="str">
        <f t="shared" si="1"/>
        <v/>
      </c>
      <c r="L12" s="43"/>
      <c r="M12" s="43" t="str">
        <f t="shared" si="2"/>
        <v/>
      </c>
      <c r="N12" s="39"/>
      <c r="O12" s="56">
        <f t="shared" si="3"/>
        <v>0</v>
      </c>
      <c r="P12" s="42"/>
      <c r="Q12" s="51" t="str">
        <f t="shared" si="4"/>
        <v/>
      </c>
      <c r="R12" s="12" t="str">
        <f t="shared" si="5"/>
        <v/>
      </c>
      <c r="S12" s="43"/>
      <c r="T12" s="43" t="str">
        <f t="shared" si="6"/>
        <v/>
      </c>
      <c r="U12" s="39"/>
      <c r="V12" s="56">
        <f t="shared" si="7"/>
        <v>0</v>
      </c>
      <c r="W12" s="42"/>
      <c r="X12" s="51" t="str">
        <f t="shared" si="8"/>
        <v/>
      </c>
      <c r="Y12" s="12" t="str">
        <f t="shared" si="9"/>
        <v/>
      </c>
      <c r="Z12" s="43"/>
      <c r="AA12" s="43" t="str">
        <f t="shared" si="10"/>
        <v/>
      </c>
      <c r="AB12" s="39"/>
      <c r="AC12" s="56">
        <f t="shared" si="11"/>
        <v>0</v>
      </c>
      <c r="AD12" s="42"/>
      <c r="AE12" s="51" t="str">
        <f t="shared" si="12"/>
        <v/>
      </c>
      <c r="AF12" s="12" t="str">
        <f t="shared" si="13"/>
        <v/>
      </c>
      <c r="AG12" s="43"/>
      <c r="AH12" s="43" t="str">
        <f t="shared" si="14"/>
        <v/>
      </c>
      <c r="AI12" s="39"/>
      <c r="AJ12" s="56">
        <f t="shared" si="15"/>
        <v>0</v>
      </c>
      <c r="AK12" s="42"/>
      <c r="AL12" s="51" t="str">
        <f t="shared" si="16"/>
        <v/>
      </c>
      <c r="AM12" s="12" t="str">
        <f t="shared" si="17"/>
        <v/>
      </c>
      <c r="AN12" s="43"/>
      <c r="AO12" s="12" t="str">
        <f t="shared" si="18"/>
        <v/>
      </c>
      <c r="AP12" s="39"/>
      <c r="AQ12" s="68">
        <f t="shared" si="19"/>
        <v>0</v>
      </c>
      <c r="AR12" s="85"/>
      <c r="AS12" s="51" t="str">
        <f t="shared" si="20"/>
        <v/>
      </c>
      <c r="AT12" s="12" t="str">
        <f t="shared" si="21"/>
        <v/>
      </c>
      <c r="AU12" s="43"/>
      <c r="AV12" s="12" t="str">
        <f t="shared" si="22"/>
        <v/>
      </c>
      <c r="AW12" s="39"/>
      <c r="AX12" s="86">
        <f t="shared" si="23"/>
        <v>0</v>
      </c>
      <c r="AY12" s="85"/>
      <c r="AZ12" s="51" t="str">
        <f t="shared" si="24"/>
        <v/>
      </c>
      <c r="BA12" s="12" t="str">
        <f t="shared" si="25"/>
        <v/>
      </c>
      <c r="BB12" s="43"/>
      <c r="BC12" s="12" t="str">
        <f t="shared" si="26"/>
        <v/>
      </c>
      <c r="BD12" s="39"/>
      <c r="BE12" s="86">
        <f t="shared" si="27"/>
        <v>0</v>
      </c>
      <c r="BF12" s="85"/>
      <c r="BG12" s="51" t="str">
        <f t="shared" si="28"/>
        <v/>
      </c>
      <c r="BH12" s="12" t="str">
        <f t="shared" si="29"/>
        <v/>
      </c>
      <c r="BI12" s="43"/>
      <c r="BJ12" s="12" t="str">
        <f t="shared" si="30"/>
        <v/>
      </c>
      <c r="BK12" s="39"/>
      <c r="BL12" s="86">
        <f t="shared" si="31"/>
        <v>0</v>
      </c>
      <c r="BM12" s="85"/>
      <c r="BN12" s="51" t="str">
        <f t="shared" si="32"/>
        <v/>
      </c>
      <c r="BO12" s="12" t="str">
        <f t="shared" si="33"/>
        <v/>
      </c>
      <c r="BP12" s="43"/>
      <c r="BQ12" s="12" t="str">
        <f t="shared" si="34"/>
        <v/>
      </c>
      <c r="BR12" s="39"/>
      <c r="BS12" s="86">
        <f t="shared" si="35"/>
        <v>0</v>
      </c>
      <c r="BT12" s="6"/>
      <c r="BU12" s="64">
        <f t="shared" si="36"/>
        <v>0</v>
      </c>
      <c r="BV12" s="66"/>
      <c r="BW12" s="66"/>
    </row>
    <row r="13" spans="1:75" s="4" customFormat="1" ht="16.5">
      <c r="A13" s="92"/>
      <c r="B13" s="87"/>
      <c r="C13" s="40"/>
      <c r="D13" s="40"/>
      <c r="E13" s="59">
        <f t="shared" si="37"/>
        <v>0</v>
      </c>
      <c r="F13" s="39"/>
      <c r="G13" s="58" t="str">
        <f>IF($F13&lt;&gt;"",VLOOKUP(F13,Armies!$A$1:$C$300,3,FALSE),"")</f>
        <v/>
      </c>
      <c r="H13" s="41"/>
      <c r="I13" s="42"/>
      <c r="J13" s="51" t="str">
        <f t="shared" si="0"/>
        <v/>
      </c>
      <c r="K13" s="43" t="str">
        <f t="shared" si="1"/>
        <v/>
      </c>
      <c r="L13" s="43"/>
      <c r="M13" s="43" t="str">
        <f t="shared" si="2"/>
        <v/>
      </c>
      <c r="N13" s="39"/>
      <c r="O13" s="56">
        <f t="shared" si="3"/>
        <v>0</v>
      </c>
      <c r="P13" s="42"/>
      <c r="Q13" s="51" t="str">
        <f t="shared" si="4"/>
        <v/>
      </c>
      <c r="R13" s="12" t="str">
        <f t="shared" si="5"/>
        <v/>
      </c>
      <c r="S13" s="43"/>
      <c r="T13" s="43" t="str">
        <f t="shared" si="6"/>
        <v/>
      </c>
      <c r="U13" s="39"/>
      <c r="V13" s="56">
        <f t="shared" si="7"/>
        <v>0</v>
      </c>
      <c r="W13" s="42"/>
      <c r="X13" s="51" t="str">
        <f t="shared" si="8"/>
        <v/>
      </c>
      <c r="Y13" s="12" t="str">
        <f t="shared" si="9"/>
        <v/>
      </c>
      <c r="Z13" s="43"/>
      <c r="AA13" s="43" t="str">
        <f t="shared" si="10"/>
        <v/>
      </c>
      <c r="AB13" s="39"/>
      <c r="AC13" s="56">
        <f t="shared" si="11"/>
        <v>0</v>
      </c>
      <c r="AD13" s="42"/>
      <c r="AE13" s="51" t="str">
        <f t="shared" si="12"/>
        <v/>
      </c>
      <c r="AF13" s="12" t="str">
        <f t="shared" si="13"/>
        <v/>
      </c>
      <c r="AG13" s="43"/>
      <c r="AH13" s="43" t="str">
        <f t="shared" si="14"/>
        <v/>
      </c>
      <c r="AI13" s="39"/>
      <c r="AJ13" s="56">
        <f t="shared" si="15"/>
        <v>0</v>
      </c>
      <c r="AK13" s="42"/>
      <c r="AL13" s="51" t="str">
        <f t="shared" si="16"/>
        <v/>
      </c>
      <c r="AM13" s="12" t="str">
        <f t="shared" si="17"/>
        <v/>
      </c>
      <c r="AN13" s="43"/>
      <c r="AO13" s="12" t="str">
        <f t="shared" si="18"/>
        <v/>
      </c>
      <c r="AP13" s="39"/>
      <c r="AQ13" s="68">
        <f t="shared" si="19"/>
        <v>0</v>
      </c>
      <c r="AR13" s="85"/>
      <c r="AS13" s="51" t="str">
        <f t="shared" si="20"/>
        <v/>
      </c>
      <c r="AT13" s="12" t="str">
        <f t="shared" si="21"/>
        <v/>
      </c>
      <c r="AU13" s="43"/>
      <c r="AV13" s="12" t="str">
        <f t="shared" si="22"/>
        <v/>
      </c>
      <c r="AW13" s="39"/>
      <c r="AX13" s="86">
        <f t="shared" si="23"/>
        <v>0</v>
      </c>
      <c r="AY13" s="85"/>
      <c r="AZ13" s="51" t="str">
        <f t="shared" si="24"/>
        <v/>
      </c>
      <c r="BA13" s="12" t="str">
        <f t="shared" si="25"/>
        <v/>
      </c>
      <c r="BB13" s="43"/>
      <c r="BC13" s="12" t="str">
        <f t="shared" si="26"/>
        <v/>
      </c>
      <c r="BD13" s="39"/>
      <c r="BE13" s="86">
        <f t="shared" si="27"/>
        <v>0</v>
      </c>
      <c r="BF13" s="85"/>
      <c r="BG13" s="51" t="str">
        <f t="shared" si="28"/>
        <v/>
      </c>
      <c r="BH13" s="12" t="str">
        <f t="shared" si="29"/>
        <v/>
      </c>
      <c r="BI13" s="43"/>
      <c r="BJ13" s="12" t="str">
        <f t="shared" si="30"/>
        <v/>
      </c>
      <c r="BK13" s="39"/>
      <c r="BL13" s="86">
        <f t="shared" si="31"/>
        <v>0</v>
      </c>
      <c r="BM13" s="85"/>
      <c r="BN13" s="51" t="str">
        <f t="shared" si="32"/>
        <v/>
      </c>
      <c r="BO13" s="12" t="str">
        <f t="shared" si="33"/>
        <v/>
      </c>
      <c r="BP13" s="43"/>
      <c r="BQ13" s="12" t="str">
        <f t="shared" si="34"/>
        <v/>
      </c>
      <c r="BR13" s="39"/>
      <c r="BS13" s="86">
        <f t="shared" si="35"/>
        <v>0</v>
      </c>
      <c r="BT13" s="6"/>
      <c r="BU13" s="64">
        <f t="shared" si="36"/>
        <v>0</v>
      </c>
      <c r="BV13" s="66"/>
      <c r="BW13" s="66"/>
    </row>
    <row r="14" spans="1:75" s="4" customFormat="1" ht="16.5">
      <c r="A14" s="92"/>
      <c r="B14" s="87"/>
      <c r="C14" s="40"/>
      <c r="D14" s="40"/>
      <c r="E14" s="59">
        <f t="shared" si="37"/>
        <v>0</v>
      </c>
      <c r="F14" s="39"/>
      <c r="G14" s="58" t="str">
        <f>IF($F14&lt;&gt;"",VLOOKUP(F14,Armies!$A$1:$C$300,3,FALSE),"")</f>
        <v/>
      </c>
      <c r="H14" s="41"/>
      <c r="I14" s="42"/>
      <c r="J14" s="51" t="str">
        <f t="shared" si="0"/>
        <v/>
      </c>
      <c r="K14" s="43" t="str">
        <f t="shared" si="1"/>
        <v/>
      </c>
      <c r="L14" s="43"/>
      <c r="M14" s="43" t="str">
        <f t="shared" si="2"/>
        <v/>
      </c>
      <c r="N14" s="39"/>
      <c r="O14" s="56">
        <f t="shared" si="3"/>
        <v>0</v>
      </c>
      <c r="P14" s="42"/>
      <c r="Q14" s="51" t="str">
        <f t="shared" si="4"/>
        <v/>
      </c>
      <c r="R14" s="12" t="str">
        <f t="shared" si="5"/>
        <v/>
      </c>
      <c r="S14" s="43"/>
      <c r="T14" s="43" t="str">
        <f t="shared" si="6"/>
        <v/>
      </c>
      <c r="U14" s="39"/>
      <c r="V14" s="56">
        <f t="shared" si="7"/>
        <v>0</v>
      </c>
      <c r="W14" s="42"/>
      <c r="X14" s="51" t="str">
        <f t="shared" si="8"/>
        <v/>
      </c>
      <c r="Y14" s="12" t="str">
        <f t="shared" si="9"/>
        <v/>
      </c>
      <c r="Z14" s="43"/>
      <c r="AA14" s="43" t="str">
        <f t="shared" si="10"/>
        <v/>
      </c>
      <c r="AB14" s="39"/>
      <c r="AC14" s="56">
        <f t="shared" si="11"/>
        <v>0</v>
      </c>
      <c r="AD14" s="42"/>
      <c r="AE14" s="51" t="str">
        <f t="shared" si="12"/>
        <v/>
      </c>
      <c r="AF14" s="12" t="str">
        <f t="shared" si="13"/>
        <v/>
      </c>
      <c r="AG14" s="43"/>
      <c r="AH14" s="43" t="str">
        <f t="shared" si="14"/>
        <v/>
      </c>
      <c r="AI14" s="39"/>
      <c r="AJ14" s="56">
        <f t="shared" si="15"/>
        <v>0</v>
      </c>
      <c r="AK14" s="42"/>
      <c r="AL14" s="51" t="str">
        <f t="shared" si="16"/>
        <v/>
      </c>
      <c r="AM14" s="12" t="str">
        <f t="shared" si="17"/>
        <v/>
      </c>
      <c r="AN14" s="43"/>
      <c r="AO14" s="12" t="str">
        <f t="shared" si="18"/>
        <v/>
      </c>
      <c r="AP14" s="39"/>
      <c r="AQ14" s="68">
        <f t="shared" si="19"/>
        <v>0</v>
      </c>
      <c r="AR14" s="85"/>
      <c r="AS14" s="51" t="str">
        <f t="shared" si="20"/>
        <v/>
      </c>
      <c r="AT14" s="12" t="str">
        <f t="shared" si="21"/>
        <v/>
      </c>
      <c r="AU14" s="43"/>
      <c r="AV14" s="12" t="str">
        <f t="shared" si="22"/>
        <v/>
      </c>
      <c r="AW14" s="39"/>
      <c r="AX14" s="86">
        <f t="shared" si="23"/>
        <v>0</v>
      </c>
      <c r="AY14" s="85"/>
      <c r="AZ14" s="51" t="str">
        <f t="shared" si="24"/>
        <v/>
      </c>
      <c r="BA14" s="12" t="str">
        <f t="shared" si="25"/>
        <v/>
      </c>
      <c r="BB14" s="43"/>
      <c r="BC14" s="12" t="str">
        <f t="shared" si="26"/>
        <v/>
      </c>
      <c r="BD14" s="39"/>
      <c r="BE14" s="86">
        <f t="shared" si="27"/>
        <v>0</v>
      </c>
      <c r="BF14" s="85"/>
      <c r="BG14" s="51" t="str">
        <f t="shared" si="28"/>
        <v/>
      </c>
      <c r="BH14" s="12" t="str">
        <f t="shared" si="29"/>
        <v/>
      </c>
      <c r="BI14" s="43"/>
      <c r="BJ14" s="12" t="str">
        <f t="shared" si="30"/>
        <v/>
      </c>
      <c r="BK14" s="39"/>
      <c r="BL14" s="86">
        <f t="shared" si="31"/>
        <v>0</v>
      </c>
      <c r="BM14" s="85"/>
      <c r="BN14" s="51" t="str">
        <f t="shared" si="32"/>
        <v/>
      </c>
      <c r="BO14" s="12" t="str">
        <f t="shared" si="33"/>
        <v/>
      </c>
      <c r="BP14" s="43"/>
      <c r="BQ14" s="12" t="str">
        <f t="shared" si="34"/>
        <v/>
      </c>
      <c r="BR14" s="39"/>
      <c r="BS14" s="86">
        <f t="shared" si="35"/>
        <v>0</v>
      </c>
      <c r="BT14" s="6"/>
      <c r="BU14" s="64">
        <f t="shared" si="36"/>
        <v>0</v>
      </c>
      <c r="BV14" s="66"/>
      <c r="BW14" s="66"/>
    </row>
    <row r="15" spans="1:75" s="4" customFormat="1" ht="16.5">
      <c r="A15" s="92"/>
      <c r="B15" s="87"/>
      <c r="C15" s="40"/>
      <c r="D15" s="40"/>
      <c r="E15" s="59">
        <f t="shared" si="37"/>
        <v>0</v>
      </c>
      <c r="F15" s="39"/>
      <c r="G15" s="58" t="str">
        <f>IF($F15&lt;&gt;"",VLOOKUP(F15,Armies!$A$1:$C$300,3,FALSE),"")</f>
        <v/>
      </c>
      <c r="H15" s="41"/>
      <c r="I15" s="42"/>
      <c r="J15" s="51" t="str">
        <f t="shared" si="0"/>
        <v/>
      </c>
      <c r="K15" s="43" t="str">
        <f t="shared" si="1"/>
        <v/>
      </c>
      <c r="L15" s="43"/>
      <c r="M15" s="43" t="str">
        <f t="shared" si="2"/>
        <v/>
      </c>
      <c r="N15" s="39"/>
      <c r="O15" s="56">
        <f t="shared" si="3"/>
        <v>0</v>
      </c>
      <c r="P15" s="42"/>
      <c r="Q15" s="51" t="str">
        <f t="shared" si="4"/>
        <v/>
      </c>
      <c r="R15" s="12" t="str">
        <f t="shared" si="5"/>
        <v/>
      </c>
      <c r="S15" s="43"/>
      <c r="T15" s="43" t="str">
        <f t="shared" si="6"/>
        <v/>
      </c>
      <c r="U15" s="39"/>
      <c r="V15" s="56">
        <f t="shared" si="7"/>
        <v>0</v>
      </c>
      <c r="W15" s="42"/>
      <c r="X15" s="51" t="str">
        <f t="shared" si="8"/>
        <v/>
      </c>
      <c r="Y15" s="12" t="str">
        <f t="shared" si="9"/>
        <v/>
      </c>
      <c r="Z15" s="43"/>
      <c r="AA15" s="43" t="str">
        <f t="shared" si="10"/>
        <v/>
      </c>
      <c r="AB15" s="39"/>
      <c r="AC15" s="56">
        <f t="shared" si="11"/>
        <v>0</v>
      </c>
      <c r="AD15" s="42"/>
      <c r="AE15" s="51" t="str">
        <f t="shared" si="12"/>
        <v/>
      </c>
      <c r="AF15" s="12" t="str">
        <f t="shared" si="13"/>
        <v/>
      </c>
      <c r="AG15" s="43"/>
      <c r="AH15" s="43" t="str">
        <f t="shared" si="14"/>
        <v/>
      </c>
      <c r="AI15" s="39"/>
      <c r="AJ15" s="56">
        <f t="shared" si="15"/>
        <v>0</v>
      </c>
      <c r="AK15" s="42"/>
      <c r="AL15" s="51" t="str">
        <f t="shared" si="16"/>
        <v/>
      </c>
      <c r="AM15" s="12" t="str">
        <f t="shared" si="17"/>
        <v/>
      </c>
      <c r="AN15" s="43"/>
      <c r="AO15" s="12" t="str">
        <f t="shared" si="18"/>
        <v/>
      </c>
      <c r="AP15" s="39"/>
      <c r="AQ15" s="68">
        <f t="shared" si="19"/>
        <v>0</v>
      </c>
      <c r="AR15" s="85"/>
      <c r="AS15" s="51" t="str">
        <f t="shared" si="20"/>
        <v/>
      </c>
      <c r="AT15" s="12" t="str">
        <f t="shared" si="21"/>
        <v/>
      </c>
      <c r="AU15" s="43"/>
      <c r="AV15" s="12" t="str">
        <f t="shared" si="22"/>
        <v/>
      </c>
      <c r="AW15" s="39"/>
      <c r="AX15" s="86">
        <f t="shared" si="23"/>
        <v>0</v>
      </c>
      <c r="AY15" s="85"/>
      <c r="AZ15" s="51" t="str">
        <f t="shared" si="24"/>
        <v/>
      </c>
      <c r="BA15" s="12" t="str">
        <f t="shared" si="25"/>
        <v/>
      </c>
      <c r="BB15" s="43"/>
      <c r="BC15" s="12" t="str">
        <f t="shared" si="26"/>
        <v/>
      </c>
      <c r="BD15" s="39"/>
      <c r="BE15" s="86">
        <f t="shared" si="27"/>
        <v>0</v>
      </c>
      <c r="BF15" s="85"/>
      <c r="BG15" s="51" t="str">
        <f t="shared" si="28"/>
        <v/>
      </c>
      <c r="BH15" s="12" t="str">
        <f t="shared" si="29"/>
        <v/>
      </c>
      <c r="BI15" s="43"/>
      <c r="BJ15" s="12" t="str">
        <f t="shared" si="30"/>
        <v/>
      </c>
      <c r="BK15" s="39"/>
      <c r="BL15" s="86">
        <f t="shared" si="31"/>
        <v>0</v>
      </c>
      <c r="BM15" s="85"/>
      <c r="BN15" s="51" t="str">
        <f t="shared" si="32"/>
        <v/>
      </c>
      <c r="BO15" s="12" t="str">
        <f t="shared" si="33"/>
        <v/>
      </c>
      <c r="BP15" s="43"/>
      <c r="BQ15" s="12" t="str">
        <f t="shared" si="34"/>
        <v/>
      </c>
      <c r="BR15" s="39"/>
      <c r="BS15" s="86">
        <f t="shared" si="35"/>
        <v>0</v>
      </c>
      <c r="BT15" s="6"/>
      <c r="BU15" s="64">
        <f t="shared" si="36"/>
        <v>0</v>
      </c>
      <c r="BV15" s="66"/>
      <c r="BW15" s="66"/>
    </row>
    <row r="16" spans="1:75" s="4" customFormat="1" ht="16.5">
      <c r="A16" s="92"/>
      <c r="B16" s="87"/>
      <c r="C16" s="40"/>
      <c r="D16" s="40"/>
      <c r="E16" s="59">
        <f t="shared" si="37"/>
        <v>0</v>
      </c>
      <c r="F16" s="39"/>
      <c r="G16" s="58" t="str">
        <f>IF($F16&lt;&gt;"",VLOOKUP(F16,Armies!$A$1:$C$300,3,FALSE),"")</f>
        <v/>
      </c>
      <c r="H16" s="41"/>
      <c r="I16" s="42"/>
      <c r="J16" s="51" t="str">
        <f t="shared" si="0"/>
        <v/>
      </c>
      <c r="K16" s="43" t="str">
        <f t="shared" si="1"/>
        <v/>
      </c>
      <c r="L16" s="43"/>
      <c r="M16" s="43" t="str">
        <f t="shared" si="2"/>
        <v/>
      </c>
      <c r="N16" s="39"/>
      <c r="O16" s="56">
        <f t="shared" si="3"/>
        <v>0</v>
      </c>
      <c r="P16" s="42"/>
      <c r="Q16" s="51" t="str">
        <f t="shared" si="4"/>
        <v/>
      </c>
      <c r="R16" s="12" t="str">
        <f t="shared" si="5"/>
        <v/>
      </c>
      <c r="S16" s="43"/>
      <c r="T16" s="43" t="str">
        <f t="shared" si="6"/>
        <v/>
      </c>
      <c r="U16" s="39"/>
      <c r="V16" s="56">
        <f t="shared" si="7"/>
        <v>0</v>
      </c>
      <c r="W16" s="42"/>
      <c r="X16" s="51" t="str">
        <f t="shared" si="8"/>
        <v/>
      </c>
      <c r="Y16" s="12" t="str">
        <f t="shared" si="9"/>
        <v/>
      </c>
      <c r="Z16" s="43"/>
      <c r="AA16" s="43" t="str">
        <f t="shared" si="10"/>
        <v/>
      </c>
      <c r="AB16" s="39"/>
      <c r="AC16" s="56">
        <f t="shared" si="11"/>
        <v>0</v>
      </c>
      <c r="AD16" s="42"/>
      <c r="AE16" s="51" t="str">
        <f t="shared" si="12"/>
        <v/>
      </c>
      <c r="AF16" s="12" t="str">
        <f t="shared" si="13"/>
        <v/>
      </c>
      <c r="AG16" s="43"/>
      <c r="AH16" s="43" t="str">
        <f t="shared" si="14"/>
        <v/>
      </c>
      <c r="AI16" s="39"/>
      <c r="AJ16" s="56">
        <f t="shared" si="15"/>
        <v>0</v>
      </c>
      <c r="AK16" s="42"/>
      <c r="AL16" s="51" t="str">
        <f t="shared" si="16"/>
        <v/>
      </c>
      <c r="AM16" s="12" t="str">
        <f t="shared" si="17"/>
        <v/>
      </c>
      <c r="AN16" s="43"/>
      <c r="AO16" s="12" t="str">
        <f t="shared" si="18"/>
        <v/>
      </c>
      <c r="AP16" s="39"/>
      <c r="AQ16" s="68">
        <f t="shared" si="19"/>
        <v>0</v>
      </c>
      <c r="AR16" s="85"/>
      <c r="AS16" s="51" t="str">
        <f t="shared" si="20"/>
        <v/>
      </c>
      <c r="AT16" s="12" t="str">
        <f t="shared" si="21"/>
        <v/>
      </c>
      <c r="AU16" s="43"/>
      <c r="AV16" s="12" t="str">
        <f t="shared" si="22"/>
        <v/>
      </c>
      <c r="AW16" s="39"/>
      <c r="AX16" s="86">
        <f t="shared" si="23"/>
        <v>0</v>
      </c>
      <c r="AY16" s="85"/>
      <c r="AZ16" s="51" t="str">
        <f t="shared" si="24"/>
        <v/>
      </c>
      <c r="BA16" s="12" t="str">
        <f t="shared" si="25"/>
        <v/>
      </c>
      <c r="BB16" s="43"/>
      <c r="BC16" s="12" t="str">
        <f t="shared" si="26"/>
        <v/>
      </c>
      <c r="BD16" s="39"/>
      <c r="BE16" s="86">
        <f t="shared" si="27"/>
        <v>0</v>
      </c>
      <c r="BF16" s="85"/>
      <c r="BG16" s="51" t="str">
        <f t="shared" si="28"/>
        <v/>
      </c>
      <c r="BH16" s="12" t="str">
        <f t="shared" si="29"/>
        <v/>
      </c>
      <c r="BI16" s="43"/>
      <c r="BJ16" s="12" t="str">
        <f t="shared" si="30"/>
        <v/>
      </c>
      <c r="BK16" s="39"/>
      <c r="BL16" s="86">
        <f t="shared" si="31"/>
        <v>0</v>
      </c>
      <c r="BM16" s="85"/>
      <c r="BN16" s="51" t="str">
        <f t="shared" si="32"/>
        <v/>
      </c>
      <c r="BO16" s="12" t="str">
        <f t="shared" si="33"/>
        <v/>
      </c>
      <c r="BP16" s="43"/>
      <c r="BQ16" s="12" t="str">
        <f t="shared" si="34"/>
        <v/>
      </c>
      <c r="BR16" s="39"/>
      <c r="BS16" s="86">
        <f t="shared" si="35"/>
        <v>0</v>
      </c>
      <c r="BT16" s="6"/>
      <c r="BU16" s="64">
        <f t="shared" si="36"/>
        <v>0</v>
      </c>
      <c r="BV16" s="66"/>
      <c r="BW16" s="66"/>
    </row>
    <row r="17" spans="1:75" s="4" customFormat="1" ht="16.5">
      <c r="A17" s="92"/>
      <c r="B17" s="87"/>
      <c r="C17" s="40"/>
      <c r="D17" s="40"/>
      <c r="E17" s="59">
        <f t="shared" si="37"/>
        <v>0</v>
      </c>
      <c r="F17" s="39"/>
      <c r="G17" s="58" t="str">
        <f>IF($F17&lt;&gt;"",VLOOKUP(F17,Armies!$A$1:$C$300,3,FALSE),"")</f>
        <v/>
      </c>
      <c r="H17" s="41"/>
      <c r="I17" s="42"/>
      <c r="J17" s="51" t="str">
        <f t="shared" si="0"/>
        <v/>
      </c>
      <c r="K17" s="43" t="str">
        <f t="shared" si="1"/>
        <v/>
      </c>
      <c r="L17" s="43"/>
      <c r="M17" s="43" t="str">
        <f t="shared" si="2"/>
        <v/>
      </c>
      <c r="N17" s="39"/>
      <c r="O17" s="56">
        <f t="shared" si="3"/>
        <v>0</v>
      </c>
      <c r="P17" s="42"/>
      <c r="Q17" s="51" t="str">
        <f t="shared" si="4"/>
        <v/>
      </c>
      <c r="R17" s="12" t="str">
        <f t="shared" si="5"/>
        <v/>
      </c>
      <c r="S17" s="43"/>
      <c r="T17" s="43" t="str">
        <f t="shared" si="6"/>
        <v/>
      </c>
      <c r="U17" s="39"/>
      <c r="V17" s="56">
        <f t="shared" si="7"/>
        <v>0</v>
      </c>
      <c r="W17" s="42"/>
      <c r="X17" s="51" t="str">
        <f t="shared" si="8"/>
        <v/>
      </c>
      <c r="Y17" s="12" t="str">
        <f t="shared" si="9"/>
        <v/>
      </c>
      <c r="Z17" s="43"/>
      <c r="AA17" s="43" t="str">
        <f t="shared" si="10"/>
        <v/>
      </c>
      <c r="AB17" s="39"/>
      <c r="AC17" s="56">
        <f t="shared" si="11"/>
        <v>0</v>
      </c>
      <c r="AD17" s="42"/>
      <c r="AE17" s="51" t="str">
        <f t="shared" si="12"/>
        <v/>
      </c>
      <c r="AF17" s="12" t="str">
        <f t="shared" si="13"/>
        <v/>
      </c>
      <c r="AG17" s="43"/>
      <c r="AH17" s="43" t="str">
        <f t="shared" si="14"/>
        <v/>
      </c>
      <c r="AI17" s="39"/>
      <c r="AJ17" s="56">
        <f t="shared" si="15"/>
        <v>0</v>
      </c>
      <c r="AK17" s="42"/>
      <c r="AL17" s="51" t="str">
        <f t="shared" si="16"/>
        <v/>
      </c>
      <c r="AM17" s="12" t="str">
        <f t="shared" si="17"/>
        <v/>
      </c>
      <c r="AN17" s="43"/>
      <c r="AO17" s="12" t="str">
        <f t="shared" si="18"/>
        <v/>
      </c>
      <c r="AP17" s="39"/>
      <c r="AQ17" s="68">
        <f t="shared" si="19"/>
        <v>0</v>
      </c>
      <c r="AR17" s="85"/>
      <c r="AS17" s="51" t="str">
        <f t="shared" si="20"/>
        <v/>
      </c>
      <c r="AT17" s="12" t="str">
        <f t="shared" si="21"/>
        <v/>
      </c>
      <c r="AU17" s="43"/>
      <c r="AV17" s="12" t="str">
        <f t="shared" si="22"/>
        <v/>
      </c>
      <c r="AW17" s="39"/>
      <c r="AX17" s="86">
        <f t="shared" si="23"/>
        <v>0</v>
      </c>
      <c r="AY17" s="85"/>
      <c r="AZ17" s="51" t="str">
        <f t="shared" si="24"/>
        <v/>
      </c>
      <c r="BA17" s="12" t="str">
        <f t="shared" si="25"/>
        <v/>
      </c>
      <c r="BB17" s="43"/>
      <c r="BC17" s="12" t="str">
        <f t="shared" si="26"/>
        <v/>
      </c>
      <c r="BD17" s="39"/>
      <c r="BE17" s="86">
        <f t="shared" si="27"/>
        <v>0</v>
      </c>
      <c r="BF17" s="85"/>
      <c r="BG17" s="51" t="str">
        <f t="shared" si="28"/>
        <v/>
      </c>
      <c r="BH17" s="12" t="str">
        <f t="shared" si="29"/>
        <v/>
      </c>
      <c r="BI17" s="43"/>
      <c r="BJ17" s="12" t="str">
        <f t="shared" si="30"/>
        <v/>
      </c>
      <c r="BK17" s="39"/>
      <c r="BL17" s="86">
        <f t="shared" si="31"/>
        <v>0</v>
      </c>
      <c r="BM17" s="85"/>
      <c r="BN17" s="51" t="str">
        <f t="shared" si="32"/>
        <v/>
      </c>
      <c r="BO17" s="12" t="str">
        <f t="shared" si="33"/>
        <v/>
      </c>
      <c r="BP17" s="43"/>
      <c r="BQ17" s="12" t="str">
        <f t="shared" si="34"/>
        <v/>
      </c>
      <c r="BR17" s="39"/>
      <c r="BS17" s="86">
        <f t="shared" si="35"/>
        <v>0</v>
      </c>
      <c r="BT17" s="6"/>
      <c r="BU17" s="64">
        <f t="shared" si="36"/>
        <v>0</v>
      </c>
      <c r="BV17" s="66"/>
      <c r="BW17" s="66"/>
    </row>
    <row r="18" spans="1:75" s="4" customFormat="1" ht="16.5">
      <c r="A18" s="39"/>
      <c r="B18" s="40"/>
      <c r="C18" s="40"/>
      <c r="D18" s="40"/>
      <c r="E18" s="59">
        <f t="shared" si="37"/>
        <v>0</v>
      </c>
      <c r="F18" s="39"/>
      <c r="G18" s="58" t="str">
        <f>IF($F18&lt;&gt;"",VLOOKUP(F18,Armies!$A$1:$C$300,3,FALSE),"")</f>
        <v/>
      </c>
      <c r="H18" s="41"/>
      <c r="I18" s="42"/>
      <c r="J18" s="51" t="str">
        <f t="shared" si="0"/>
        <v/>
      </c>
      <c r="K18" s="43" t="str">
        <f t="shared" si="1"/>
        <v/>
      </c>
      <c r="L18" s="43"/>
      <c r="M18" s="43" t="str">
        <f t="shared" si="2"/>
        <v/>
      </c>
      <c r="N18" s="39"/>
      <c r="O18" s="56">
        <f t="shared" si="3"/>
        <v>0</v>
      </c>
      <c r="P18" s="42"/>
      <c r="Q18" s="51" t="str">
        <f t="shared" si="4"/>
        <v/>
      </c>
      <c r="R18" s="12" t="str">
        <f t="shared" si="5"/>
        <v/>
      </c>
      <c r="S18" s="43"/>
      <c r="T18" s="43" t="str">
        <f t="shared" si="6"/>
        <v/>
      </c>
      <c r="U18" s="39"/>
      <c r="V18" s="56">
        <f t="shared" si="7"/>
        <v>0</v>
      </c>
      <c r="W18" s="42"/>
      <c r="X18" s="51" t="str">
        <f t="shared" si="8"/>
        <v/>
      </c>
      <c r="Y18" s="12" t="str">
        <f t="shared" si="9"/>
        <v/>
      </c>
      <c r="Z18" s="43"/>
      <c r="AA18" s="43" t="str">
        <f t="shared" si="10"/>
        <v/>
      </c>
      <c r="AB18" s="39"/>
      <c r="AC18" s="56">
        <f t="shared" si="11"/>
        <v>0</v>
      </c>
      <c r="AD18" s="42"/>
      <c r="AE18" s="51" t="str">
        <f t="shared" si="12"/>
        <v/>
      </c>
      <c r="AF18" s="12" t="str">
        <f t="shared" si="13"/>
        <v/>
      </c>
      <c r="AG18" s="43"/>
      <c r="AH18" s="43" t="str">
        <f t="shared" si="14"/>
        <v/>
      </c>
      <c r="AI18" s="39"/>
      <c r="AJ18" s="56">
        <f t="shared" si="15"/>
        <v>0</v>
      </c>
      <c r="AK18" s="42"/>
      <c r="AL18" s="51" t="str">
        <f t="shared" si="16"/>
        <v/>
      </c>
      <c r="AM18" s="12" t="str">
        <f t="shared" si="17"/>
        <v/>
      </c>
      <c r="AN18" s="43"/>
      <c r="AO18" s="12" t="str">
        <f t="shared" si="18"/>
        <v/>
      </c>
      <c r="AP18" s="39"/>
      <c r="AQ18" s="68">
        <f t="shared" si="19"/>
        <v>0</v>
      </c>
      <c r="AR18" s="85"/>
      <c r="AS18" s="51" t="str">
        <f t="shared" si="20"/>
        <v/>
      </c>
      <c r="AT18" s="12" t="str">
        <f t="shared" si="21"/>
        <v/>
      </c>
      <c r="AU18" s="43"/>
      <c r="AV18" s="12" t="str">
        <f t="shared" si="22"/>
        <v/>
      </c>
      <c r="AW18" s="39"/>
      <c r="AX18" s="86">
        <f t="shared" si="23"/>
        <v>0</v>
      </c>
      <c r="AY18" s="85"/>
      <c r="AZ18" s="51" t="str">
        <f t="shared" si="24"/>
        <v/>
      </c>
      <c r="BA18" s="12" t="str">
        <f t="shared" si="25"/>
        <v/>
      </c>
      <c r="BB18" s="43"/>
      <c r="BC18" s="12" t="str">
        <f t="shared" si="26"/>
        <v/>
      </c>
      <c r="BD18" s="39"/>
      <c r="BE18" s="86">
        <f t="shared" si="27"/>
        <v>0</v>
      </c>
      <c r="BF18" s="85"/>
      <c r="BG18" s="51" t="str">
        <f t="shared" si="28"/>
        <v/>
      </c>
      <c r="BH18" s="12" t="str">
        <f t="shared" si="29"/>
        <v/>
      </c>
      <c r="BI18" s="43"/>
      <c r="BJ18" s="12" t="str">
        <f t="shared" si="30"/>
        <v/>
      </c>
      <c r="BK18" s="39"/>
      <c r="BL18" s="86">
        <f t="shared" si="31"/>
        <v>0</v>
      </c>
      <c r="BM18" s="85"/>
      <c r="BN18" s="51" t="str">
        <f t="shared" si="32"/>
        <v/>
      </c>
      <c r="BO18" s="12" t="str">
        <f t="shared" si="33"/>
        <v/>
      </c>
      <c r="BP18" s="43"/>
      <c r="BQ18" s="12" t="str">
        <f t="shared" si="34"/>
        <v/>
      </c>
      <c r="BR18" s="39"/>
      <c r="BS18" s="86">
        <f t="shared" si="35"/>
        <v>0</v>
      </c>
      <c r="BT18" s="6"/>
      <c r="BU18" s="64">
        <f t="shared" si="36"/>
        <v>0</v>
      </c>
      <c r="BV18" s="66"/>
      <c r="BW18" s="66"/>
    </row>
    <row r="19" spans="1:75" s="4" customFormat="1" ht="16.5">
      <c r="A19" s="92"/>
      <c r="B19" s="87"/>
      <c r="C19" s="40"/>
      <c r="D19" s="40"/>
      <c r="E19" s="59">
        <f t="shared" si="37"/>
        <v>0</v>
      </c>
      <c r="F19" s="39"/>
      <c r="G19" s="58" t="str">
        <f>IF($F19&lt;&gt;"",VLOOKUP(F19,Armies!$A$1:$C$300,3,FALSE),"")</f>
        <v/>
      </c>
      <c r="H19" s="41"/>
      <c r="I19" s="42"/>
      <c r="J19" s="51" t="str">
        <f t="shared" si="0"/>
        <v/>
      </c>
      <c r="K19" s="43" t="str">
        <f t="shared" si="1"/>
        <v/>
      </c>
      <c r="L19" s="43"/>
      <c r="M19" s="43" t="str">
        <f t="shared" si="2"/>
        <v/>
      </c>
      <c r="N19" s="39"/>
      <c r="O19" s="56">
        <f t="shared" si="3"/>
        <v>0</v>
      </c>
      <c r="P19" s="42"/>
      <c r="Q19" s="51" t="str">
        <f t="shared" si="4"/>
        <v/>
      </c>
      <c r="R19" s="12" t="str">
        <f t="shared" si="5"/>
        <v/>
      </c>
      <c r="S19" s="43"/>
      <c r="T19" s="43" t="str">
        <f t="shared" si="6"/>
        <v/>
      </c>
      <c r="U19" s="39"/>
      <c r="V19" s="56">
        <f t="shared" si="7"/>
        <v>0</v>
      </c>
      <c r="W19" s="42"/>
      <c r="X19" s="51" t="str">
        <f t="shared" si="8"/>
        <v/>
      </c>
      <c r="Y19" s="12" t="str">
        <f t="shared" si="9"/>
        <v/>
      </c>
      <c r="Z19" s="43"/>
      <c r="AA19" s="43" t="str">
        <f t="shared" si="10"/>
        <v/>
      </c>
      <c r="AB19" s="39"/>
      <c r="AC19" s="56">
        <f t="shared" si="11"/>
        <v>0</v>
      </c>
      <c r="AD19" s="42"/>
      <c r="AE19" s="51" t="str">
        <f t="shared" si="12"/>
        <v/>
      </c>
      <c r="AF19" s="12" t="str">
        <f t="shared" si="13"/>
        <v/>
      </c>
      <c r="AG19" s="43"/>
      <c r="AH19" s="43" t="str">
        <f t="shared" si="14"/>
        <v/>
      </c>
      <c r="AI19" s="39"/>
      <c r="AJ19" s="56">
        <f t="shared" si="15"/>
        <v>0</v>
      </c>
      <c r="AK19" s="42"/>
      <c r="AL19" s="51" t="str">
        <f t="shared" si="16"/>
        <v/>
      </c>
      <c r="AM19" s="12" t="str">
        <f t="shared" si="17"/>
        <v/>
      </c>
      <c r="AN19" s="43"/>
      <c r="AO19" s="12" t="str">
        <f t="shared" si="18"/>
        <v/>
      </c>
      <c r="AP19" s="39"/>
      <c r="AQ19" s="68">
        <f t="shared" si="19"/>
        <v>0</v>
      </c>
      <c r="AR19" s="85"/>
      <c r="AS19" s="51" t="str">
        <f t="shared" si="20"/>
        <v/>
      </c>
      <c r="AT19" s="12" t="str">
        <f t="shared" si="21"/>
        <v/>
      </c>
      <c r="AU19" s="43"/>
      <c r="AV19" s="12" t="str">
        <f t="shared" si="22"/>
        <v/>
      </c>
      <c r="AW19" s="39"/>
      <c r="AX19" s="86">
        <f t="shared" si="23"/>
        <v>0</v>
      </c>
      <c r="AY19" s="85"/>
      <c r="AZ19" s="51" t="str">
        <f t="shared" si="24"/>
        <v/>
      </c>
      <c r="BA19" s="12" t="str">
        <f t="shared" si="25"/>
        <v/>
      </c>
      <c r="BB19" s="43"/>
      <c r="BC19" s="12" t="str">
        <f t="shared" si="26"/>
        <v/>
      </c>
      <c r="BD19" s="39"/>
      <c r="BE19" s="86">
        <f t="shared" si="27"/>
        <v>0</v>
      </c>
      <c r="BF19" s="85"/>
      <c r="BG19" s="51" t="str">
        <f t="shared" si="28"/>
        <v/>
      </c>
      <c r="BH19" s="12" t="str">
        <f t="shared" si="29"/>
        <v/>
      </c>
      <c r="BI19" s="43"/>
      <c r="BJ19" s="12" t="str">
        <f t="shared" si="30"/>
        <v/>
      </c>
      <c r="BK19" s="39"/>
      <c r="BL19" s="86">
        <f t="shared" si="31"/>
        <v>0</v>
      </c>
      <c r="BM19" s="85"/>
      <c r="BN19" s="51" t="str">
        <f t="shared" si="32"/>
        <v/>
      </c>
      <c r="BO19" s="12" t="str">
        <f t="shared" si="33"/>
        <v/>
      </c>
      <c r="BP19" s="43"/>
      <c r="BQ19" s="12" t="str">
        <f t="shared" si="34"/>
        <v/>
      </c>
      <c r="BR19" s="39"/>
      <c r="BS19" s="86">
        <f t="shared" si="35"/>
        <v>0</v>
      </c>
      <c r="BT19" s="6"/>
      <c r="BU19" s="64">
        <f t="shared" si="36"/>
        <v>0</v>
      </c>
      <c r="BV19" s="66"/>
      <c r="BW19" s="66"/>
    </row>
    <row r="20" spans="1:75" s="4" customFormat="1" ht="16.5">
      <c r="A20" s="89"/>
      <c r="B20" s="87"/>
      <c r="C20" s="40"/>
      <c r="D20" s="40"/>
      <c r="E20" s="59">
        <f t="shared" si="37"/>
        <v>0</v>
      </c>
      <c r="F20" s="39"/>
      <c r="G20" s="58" t="str">
        <f>IF($F20&lt;&gt;"",VLOOKUP(F20,Armies!$A$1:$C$300,3,FALSE),"")</f>
        <v/>
      </c>
      <c r="H20" s="41"/>
      <c r="I20" s="42"/>
      <c r="J20" s="51" t="str">
        <f t="shared" si="0"/>
        <v/>
      </c>
      <c r="K20" s="43" t="str">
        <f t="shared" si="1"/>
        <v/>
      </c>
      <c r="L20" s="43"/>
      <c r="M20" s="43" t="str">
        <f t="shared" si="2"/>
        <v/>
      </c>
      <c r="N20" s="39"/>
      <c r="O20" s="56">
        <f t="shared" si="3"/>
        <v>0</v>
      </c>
      <c r="P20" s="42"/>
      <c r="Q20" s="51" t="str">
        <f t="shared" si="4"/>
        <v/>
      </c>
      <c r="R20" s="12" t="str">
        <f t="shared" si="5"/>
        <v/>
      </c>
      <c r="S20" s="43"/>
      <c r="T20" s="43" t="str">
        <f t="shared" si="6"/>
        <v/>
      </c>
      <c r="U20" s="39"/>
      <c r="V20" s="56">
        <f t="shared" si="7"/>
        <v>0</v>
      </c>
      <c r="W20" s="42"/>
      <c r="X20" s="51" t="str">
        <f t="shared" si="8"/>
        <v/>
      </c>
      <c r="Y20" s="12" t="str">
        <f t="shared" si="9"/>
        <v/>
      </c>
      <c r="Z20" s="43"/>
      <c r="AA20" s="43" t="str">
        <f t="shared" si="10"/>
        <v/>
      </c>
      <c r="AB20" s="39"/>
      <c r="AC20" s="56">
        <f t="shared" si="11"/>
        <v>0</v>
      </c>
      <c r="AD20" s="42"/>
      <c r="AE20" s="51" t="str">
        <f t="shared" si="12"/>
        <v/>
      </c>
      <c r="AF20" s="12" t="str">
        <f t="shared" si="13"/>
        <v/>
      </c>
      <c r="AG20" s="43"/>
      <c r="AH20" s="43" t="str">
        <f t="shared" si="14"/>
        <v/>
      </c>
      <c r="AI20" s="39"/>
      <c r="AJ20" s="56">
        <f t="shared" si="15"/>
        <v>0</v>
      </c>
      <c r="AK20" s="42"/>
      <c r="AL20" s="51" t="str">
        <f t="shared" si="16"/>
        <v/>
      </c>
      <c r="AM20" s="12" t="str">
        <f t="shared" si="17"/>
        <v/>
      </c>
      <c r="AN20" s="43"/>
      <c r="AO20" s="12" t="str">
        <f t="shared" si="18"/>
        <v/>
      </c>
      <c r="AP20" s="39"/>
      <c r="AQ20" s="68">
        <f t="shared" si="19"/>
        <v>0</v>
      </c>
      <c r="AR20" s="85"/>
      <c r="AS20" s="51" t="str">
        <f t="shared" si="20"/>
        <v/>
      </c>
      <c r="AT20" s="12" t="str">
        <f t="shared" si="21"/>
        <v/>
      </c>
      <c r="AU20" s="43"/>
      <c r="AV20" s="12" t="str">
        <f t="shared" si="22"/>
        <v/>
      </c>
      <c r="AW20" s="39"/>
      <c r="AX20" s="86">
        <f t="shared" si="23"/>
        <v>0</v>
      </c>
      <c r="AY20" s="85"/>
      <c r="AZ20" s="51" t="str">
        <f t="shared" si="24"/>
        <v/>
      </c>
      <c r="BA20" s="12" t="str">
        <f t="shared" si="25"/>
        <v/>
      </c>
      <c r="BB20" s="43"/>
      <c r="BC20" s="12" t="str">
        <f t="shared" si="26"/>
        <v/>
      </c>
      <c r="BD20" s="39"/>
      <c r="BE20" s="86">
        <f t="shared" si="27"/>
        <v>0</v>
      </c>
      <c r="BF20" s="85"/>
      <c r="BG20" s="51" t="str">
        <f t="shared" si="28"/>
        <v/>
      </c>
      <c r="BH20" s="12" t="str">
        <f t="shared" si="29"/>
        <v/>
      </c>
      <c r="BI20" s="43"/>
      <c r="BJ20" s="12" t="str">
        <f t="shared" si="30"/>
        <v/>
      </c>
      <c r="BK20" s="39"/>
      <c r="BL20" s="86">
        <f t="shared" si="31"/>
        <v>0</v>
      </c>
      <c r="BM20" s="85"/>
      <c r="BN20" s="51" t="str">
        <f t="shared" si="32"/>
        <v/>
      </c>
      <c r="BO20" s="12" t="str">
        <f t="shared" si="33"/>
        <v/>
      </c>
      <c r="BP20" s="43"/>
      <c r="BQ20" s="12" t="str">
        <f t="shared" si="34"/>
        <v/>
      </c>
      <c r="BR20" s="39"/>
      <c r="BS20" s="86">
        <f t="shared" si="35"/>
        <v>0</v>
      </c>
      <c r="BT20" s="6"/>
      <c r="BU20" s="64">
        <f t="shared" si="36"/>
        <v>0</v>
      </c>
      <c r="BV20" s="66"/>
      <c r="BW20" s="66"/>
    </row>
    <row r="21" spans="1:75" s="4" customFormat="1" ht="16.5">
      <c r="A21" s="89"/>
      <c r="B21" s="87"/>
      <c r="C21" s="40"/>
      <c r="D21" s="40"/>
      <c r="E21" s="59">
        <f t="shared" si="37"/>
        <v>0</v>
      </c>
      <c r="F21" s="39"/>
      <c r="G21" s="58" t="str">
        <f>IF($F21&lt;&gt;"",VLOOKUP(F21,Armies!$A$1:$C$300,3,FALSE),"")</f>
        <v/>
      </c>
      <c r="H21" s="41"/>
      <c r="I21" s="42"/>
      <c r="J21" s="51" t="str">
        <f t="shared" si="0"/>
        <v/>
      </c>
      <c r="K21" s="43" t="str">
        <f t="shared" si="1"/>
        <v/>
      </c>
      <c r="L21" s="43"/>
      <c r="M21" s="43" t="str">
        <f t="shared" si="2"/>
        <v/>
      </c>
      <c r="N21" s="39"/>
      <c r="O21" s="56">
        <f t="shared" si="3"/>
        <v>0</v>
      </c>
      <c r="P21" s="42"/>
      <c r="Q21" s="51" t="str">
        <f t="shared" si="4"/>
        <v/>
      </c>
      <c r="R21" s="12" t="str">
        <f t="shared" si="5"/>
        <v/>
      </c>
      <c r="S21" s="43"/>
      <c r="T21" s="43" t="str">
        <f t="shared" si="6"/>
        <v/>
      </c>
      <c r="U21" s="39"/>
      <c r="V21" s="56">
        <f t="shared" si="7"/>
        <v>0</v>
      </c>
      <c r="W21" s="42"/>
      <c r="X21" s="51" t="str">
        <f t="shared" si="8"/>
        <v/>
      </c>
      <c r="Y21" s="12" t="str">
        <f t="shared" si="9"/>
        <v/>
      </c>
      <c r="Z21" s="43"/>
      <c r="AA21" s="43" t="str">
        <f t="shared" si="10"/>
        <v/>
      </c>
      <c r="AB21" s="39"/>
      <c r="AC21" s="56">
        <f t="shared" si="11"/>
        <v>0</v>
      </c>
      <c r="AD21" s="42"/>
      <c r="AE21" s="51" t="str">
        <f t="shared" si="12"/>
        <v/>
      </c>
      <c r="AF21" s="12" t="str">
        <f t="shared" si="13"/>
        <v/>
      </c>
      <c r="AG21" s="43"/>
      <c r="AH21" s="43" t="str">
        <f t="shared" si="14"/>
        <v/>
      </c>
      <c r="AI21" s="39"/>
      <c r="AJ21" s="56">
        <f t="shared" si="15"/>
        <v>0</v>
      </c>
      <c r="AK21" s="42"/>
      <c r="AL21" s="51" t="str">
        <f t="shared" si="16"/>
        <v/>
      </c>
      <c r="AM21" s="12" t="str">
        <f t="shared" si="17"/>
        <v/>
      </c>
      <c r="AN21" s="43"/>
      <c r="AO21" s="12" t="str">
        <f t="shared" si="18"/>
        <v/>
      </c>
      <c r="AP21" s="39"/>
      <c r="AQ21" s="68">
        <f t="shared" si="19"/>
        <v>0</v>
      </c>
      <c r="AR21" s="85"/>
      <c r="AS21" s="51" t="str">
        <f t="shared" si="20"/>
        <v/>
      </c>
      <c r="AT21" s="12" t="str">
        <f t="shared" si="21"/>
        <v/>
      </c>
      <c r="AU21" s="43"/>
      <c r="AV21" s="12" t="str">
        <f t="shared" si="22"/>
        <v/>
      </c>
      <c r="AW21" s="39"/>
      <c r="AX21" s="86">
        <f t="shared" si="23"/>
        <v>0</v>
      </c>
      <c r="AY21" s="85"/>
      <c r="AZ21" s="51" t="str">
        <f t="shared" si="24"/>
        <v/>
      </c>
      <c r="BA21" s="12" t="str">
        <f t="shared" si="25"/>
        <v/>
      </c>
      <c r="BB21" s="43"/>
      <c r="BC21" s="12" t="str">
        <f t="shared" si="26"/>
        <v/>
      </c>
      <c r="BD21" s="39"/>
      <c r="BE21" s="86">
        <f t="shared" si="27"/>
        <v>0</v>
      </c>
      <c r="BF21" s="85"/>
      <c r="BG21" s="51" t="str">
        <f t="shared" si="28"/>
        <v/>
      </c>
      <c r="BH21" s="12" t="str">
        <f t="shared" si="29"/>
        <v/>
      </c>
      <c r="BI21" s="43"/>
      <c r="BJ21" s="12" t="str">
        <f t="shared" si="30"/>
        <v/>
      </c>
      <c r="BK21" s="39"/>
      <c r="BL21" s="86">
        <f t="shared" si="31"/>
        <v>0</v>
      </c>
      <c r="BM21" s="85"/>
      <c r="BN21" s="51" t="str">
        <f t="shared" si="32"/>
        <v/>
      </c>
      <c r="BO21" s="12" t="str">
        <f t="shared" si="33"/>
        <v/>
      </c>
      <c r="BP21" s="43"/>
      <c r="BQ21" s="12" t="str">
        <f t="shared" si="34"/>
        <v/>
      </c>
      <c r="BR21" s="39"/>
      <c r="BS21" s="86">
        <f t="shared" si="35"/>
        <v>0</v>
      </c>
      <c r="BT21" s="6"/>
      <c r="BU21" s="64">
        <f t="shared" si="36"/>
        <v>0</v>
      </c>
      <c r="BV21" s="66"/>
      <c r="BW21" s="66"/>
    </row>
    <row r="22" spans="1:75" s="4" customFormat="1" ht="16.5">
      <c r="A22" s="90"/>
      <c r="B22" s="87"/>
      <c r="C22" s="40"/>
      <c r="D22" s="40"/>
      <c r="E22" s="59">
        <f t="shared" si="37"/>
        <v>0</v>
      </c>
      <c r="F22" s="39"/>
      <c r="G22" s="58" t="str">
        <f>IF($F22&lt;&gt;"",VLOOKUP(F22,Armies!$A$1:$C$300,3,FALSE),"")</f>
        <v/>
      </c>
      <c r="H22" s="41"/>
      <c r="I22" s="42"/>
      <c r="J22" s="51" t="str">
        <f t="shared" si="0"/>
        <v/>
      </c>
      <c r="K22" s="43" t="str">
        <f t="shared" si="1"/>
        <v/>
      </c>
      <c r="L22" s="43"/>
      <c r="M22" s="43" t="str">
        <f t="shared" si="2"/>
        <v/>
      </c>
      <c r="N22" s="39"/>
      <c r="O22" s="56">
        <f t="shared" si="3"/>
        <v>0</v>
      </c>
      <c r="P22" s="42"/>
      <c r="Q22" s="51" t="str">
        <f t="shared" si="4"/>
        <v/>
      </c>
      <c r="R22" s="12" t="str">
        <f t="shared" si="5"/>
        <v/>
      </c>
      <c r="S22" s="43"/>
      <c r="T22" s="43" t="str">
        <f t="shared" si="6"/>
        <v/>
      </c>
      <c r="U22" s="39"/>
      <c r="V22" s="56">
        <f t="shared" si="7"/>
        <v>0</v>
      </c>
      <c r="W22" s="42"/>
      <c r="X22" s="51" t="str">
        <f t="shared" si="8"/>
        <v/>
      </c>
      <c r="Y22" s="12" t="str">
        <f t="shared" si="9"/>
        <v/>
      </c>
      <c r="Z22" s="43"/>
      <c r="AA22" s="43" t="str">
        <f t="shared" si="10"/>
        <v/>
      </c>
      <c r="AB22" s="39"/>
      <c r="AC22" s="56">
        <f t="shared" si="11"/>
        <v>0</v>
      </c>
      <c r="AD22" s="42"/>
      <c r="AE22" s="51" t="str">
        <f t="shared" si="12"/>
        <v/>
      </c>
      <c r="AF22" s="12" t="str">
        <f t="shared" si="13"/>
        <v/>
      </c>
      <c r="AG22" s="43"/>
      <c r="AH22" s="43" t="str">
        <f t="shared" si="14"/>
        <v/>
      </c>
      <c r="AI22" s="39"/>
      <c r="AJ22" s="56">
        <f t="shared" si="15"/>
        <v>0</v>
      </c>
      <c r="AK22" s="42"/>
      <c r="AL22" s="51" t="str">
        <f t="shared" si="16"/>
        <v/>
      </c>
      <c r="AM22" s="12" t="str">
        <f t="shared" si="17"/>
        <v/>
      </c>
      <c r="AN22" s="43"/>
      <c r="AO22" s="12" t="str">
        <f t="shared" si="18"/>
        <v/>
      </c>
      <c r="AP22" s="39"/>
      <c r="AQ22" s="68">
        <f t="shared" si="19"/>
        <v>0</v>
      </c>
      <c r="AR22" s="85"/>
      <c r="AS22" s="51" t="str">
        <f t="shared" si="20"/>
        <v/>
      </c>
      <c r="AT22" s="12" t="str">
        <f t="shared" si="21"/>
        <v/>
      </c>
      <c r="AU22" s="43"/>
      <c r="AV22" s="12" t="str">
        <f t="shared" si="22"/>
        <v/>
      </c>
      <c r="AW22" s="39"/>
      <c r="AX22" s="86">
        <f t="shared" si="23"/>
        <v>0</v>
      </c>
      <c r="AY22" s="85"/>
      <c r="AZ22" s="51" t="str">
        <f t="shared" si="24"/>
        <v/>
      </c>
      <c r="BA22" s="12" t="str">
        <f t="shared" si="25"/>
        <v/>
      </c>
      <c r="BB22" s="43"/>
      <c r="BC22" s="12" t="str">
        <f t="shared" si="26"/>
        <v/>
      </c>
      <c r="BD22" s="39"/>
      <c r="BE22" s="86">
        <f t="shared" si="27"/>
        <v>0</v>
      </c>
      <c r="BF22" s="85"/>
      <c r="BG22" s="51" t="str">
        <f t="shared" si="28"/>
        <v/>
      </c>
      <c r="BH22" s="12" t="str">
        <f t="shared" si="29"/>
        <v/>
      </c>
      <c r="BI22" s="43"/>
      <c r="BJ22" s="12" t="str">
        <f t="shared" si="30"/>
        <v/>
      </c>
      <c r="BK22" s="39"/>
      <c r="BL22" s="86">
        <f t="shared" si="31"/>
        <v>0</v>
      </c>
      <c r="BM22" s="85"/>
      <c r="BN22" s="51" t="str">
        <f t="shared" si="32"/>
        <v/>
      </c>
      <c r="BO22" s="12" t="str">
        <f t="shared" si="33"/>
        <v/>
      </c>
      <c r="BP22" s="43"/>
      <c r="BQ22" s="12" t="str">
        <f t="shared" si="34"/>
        <v/>
      </c>
      <c r="BR22" s="39"/>
      <c r="BS22" s="86">
        <f t="shared" si="35"/>
        <v>0</v>
      </c>
      <c r="BT22" s="6"/>
      <c r="BU22" s="64">
        <f t="shared" si="36"/>
        <v>0</v>
      </c>
      <c r="BV22" s="66"/>
      <c r="BW22" s="66"/>
    </row>
    <row r="23" spans="1:75" s="4" customFormat="1" ht="16.5">
      <c r="A23" s="90"/>
      <c r="B23" s="40"/>
      <c r="C23" s="40"/>
      <c r="D23" s="40"/>
      <c r="E23" s="59">
        <f t="shared" si="37"/>
        <v>0</v>
      </c>
      <c r="F23" s="39"/>
      <c r="G23" s="58" t="str">
        <f>IF($F23&lt;&gt;"",VLOOKUP(F23,Armies!$A$1:$C$300,3,FALSE),"")</f>
        <v/>
      </c>
      <c r="H23" s="41"/>
      <c r="I23" s="42"/>
      <c r="J23" s="51" t="str">
        <f t="shared" si="0"/>
        <v/>
      </c>
      <c r="K23" s="43" t="str">
        <f t="shared" si="1"/>
        <v/>
      </c>
      <c r="L23" s="43"/>
      <c r="M23" s="43" t="str">
        <f t="shared" si="2"/>
        <v/>
      </c>
      <c r="N23" s="39"/>
      <c r="O23" s="56">
        <f t="shared" si="3"/>
        <v>0</v>
      </c>
      <c r="P23" s="42"/>
      <c r="Q23" s="51" t="str">
        <f t="shared" si="4"/>
        <v/>
      </c>
      <c r="R23" s="12" t="str">
        <f t="shared" si="5"/>
        <v/>
      </c>
      <c r="S23" s="43"/>
      <c r="T23" s="43" t="str">
        <f t="shared" si="6"/>
        <v/>
      </c>
      <c r="U23" s="39"/>
      <c r="V23" s="56">
        <f t="shared" si="7"/>
        <v>0</v>
      </c>
      <c r="W23" s="42"/>
      <c r="X23" s="51" t="str">
        <f t="shared" si="8"/>
        <v/>
      </c>
      <c r="Y23" s="12" t="str">
        <f t="shared" si="9"/>
        <v/>
      </c>
      <c r="Z23" s="43"/>
      <c r="AA23" s="43" t="str">
        <f t="shared" si="10"/>
        <v/>
      </c>
      <c r="AB23" s="39"/>
      <c r="AC23" s="56">
        <f t="shared" si="11"/>
        <v>0</v>
      </c>
      <c r="AD23" s="42"/>
      <c r="AE23" s="51" t="str">
        <f t="shared" si="12"/>
        <v/>
      </c>
      <c r="AF23" s="12" t="str">
        <f t="shared" si="13"/>
        <v/>
      </c>
      <c r="AG23" s="43"/>
      <c r="AH23" s="43" t="str">
        <f t="shared" si="14"/>
        <v/>
      </c>
      <c r="AI23" s="39"/>
      <c r="AJ23" s="56">
        <f t="shared" si="15"/>
        <v>0</v>
      </c>
      <c r="AK23" s="42"/>
      <c r="AL23" s="51" t="str">
        <f t="shared" si="16"/>
        <v/>
      </c>
      <c r="AM23" s="12" t="str">
        <f t="shared" si="17"/>
        <v/>
      </c>
      <c r="AN23" s="43"/>
      <c r="AO23" s="12" t="str">
        <f t="shared" si="18"/>
        <v/>
      </c>
      <c r="AP23" s="39"/>
      <c r="AQ23" s="68">
        <f t="shared" si="19"/>
        <v>0</v>
      </c>
      <c r="AR23" s="85"/>
      <c r="AS23" s="51" t="str">
        <f t="shared" si="20"/>
        <v/>
      </c>
      <c r="AT23" s="12" t="str">
        <f t="shared" si="21"/>
        <v/>
      </c>
      <c r="AU23" s="43"/>
      <c r="AV23" s="12" t="str">
        <f t="shared" si="22"/>
        <v/>
      </c>
      <c r="AW23" s="39"/>
      <c r="AX23" s="86">
        <f t="shared" si="23"/>
        <v>0</v>
      </c>
      <c r="AY23" s="85"/>
      <c r="AZ23" s="51" t="str">
        <f t="shared" si="24"/>
        <v/>
      </c>
      <c r="BA23" s="12" t="str">
        <f t="shared" si="25"/>
        <v/>
      </c>
      <c r="BB23" s="43"/>
      <c r="BC23" s="12" t="str">
        <f t="shared" si="26"/>
        <v/>
      </c>
      <c r="BD23" s="39"/>
      <c r="BE23" s="86">
        <f t="shared" si="27"/>
        <v>0</v>
      </c>
      <c r="BF23" s="85"/>
      <c r="BG23" s="51" t="str">
        <f t="shared" si="28"/>
        <v/>
      </c>
      <c r="BH23" s="12" t="str">
        <f t="shared" si="29"/>
        <v/>
      </c>
      <c r="BI23" s="43"/>
      <c r="BJ23" s="12" t="str">
        <f t="shared" si="30"/>
        <v/>
      </c>
      <c r="BK23" s="39"/>
      <c r="BL23" s="86">
        <f t="shared" si="31"/>
        <v>0</v>
      </c>
      <c r="BM23" s="85"/>
      <c r="BN23" s="51" t="str">
        <f t="shared" si="32"/>
        <v/>
      </c>
      <c r="BO23" s="12" t="str">
        <f t="shared" si="33"/>
        <v/>
      </c>
      <c r="BP23" s="43"/>
      <c r="BQ23" s="12" t="str">
        <f t="shared" si="34"/>
        <v/>
      </c>
      <c r="BR23" s="39"/>
      <c r="BS23" s="86">
        <f t="shared" si="35"/>
        <v>0</v>
      </c>
      <c r="BT23" s="6"/>
      <c r="BU23" s="64">
        <f t="shared" si="36"/>
        <v>0</v>
      </c>
      <c r="BV23" s="66"/>
      <c r="BW23" s="66"/>
    </row>
    <row r="24" spans="1:75" s="4" customFormat="1" ht="16.5">
      <c r="A24" s="90"/>
      <c r="B24" s="40"/>
      <c r="C24" s="40"/>
      <c r="D24" s="40"/>
      <c r="E24" s="59">
        <f t="shared" si="37"/>
        <v>0</v>
      </c>
      <c r="F24" s="39"/>
      <c r="G24" s="58" t="str">
        <f>IF($F24&lt;&gt;"",VLOOKUP(F24,Armies!$A$1:$C$300,3,FALSE),"")</f>
        <v/>
      </c>
      <c r="H24" s="41"/>
      <c r="I24" s="42"/>
      <c r="J24" s="51" t="str">
        <f t="shared" si="0"/>
        <v/>
      </c>
      <c r="K24" s="43" t="str">
        <f t="shared" si="1"/>
        <v/>
      </c>
      <c r="L24" s="43"/>
      <c r="M24" s="43" t="str">
        <f t="shared" si="2"/>
        <v/>
      </c>
      <c r="N24" s="39"/>
      <c r="O24" s="56">
        <f t="shared" si="3"/>
        <v>0</v>
      </c>
      <c r="P24" s="42"/>
      <c r="Q24" s="51" t="str">
        <f t="shared" si="4"/>
        <v/>
      </c>
      <c r="R24" s="12" t="str">
        <f t="shared" si="5"/>
        <v/>
      </c>
      <c r="S24" s="43"/>
      <c r="T24" s="43" t="str">
        <f t="shared" si="6"/>
        <v/>
      </c>
      <c r="U24" s="39"/>
      <c r="V24" s="56">
        <f t="shared" si="7"/>
        <v>0</v>
      </c>
      <c r="W24" s="42"/>
      <c r="X24" s="51" t="str">
        <f t="shared" si="8"/>
        <v/>
      </c>
      <c r="Y24" s="12" t="str">
        <f t="shared" si="9"/>
        <v/>
      </c>
      <c r="Z24" s="43"/>
      <c r="AA24" s="43" t="str">
        <f t="shared" si="10"/>
        <v/>
      </c>
      <c r="AB24" s="39"/>
      <c r="AC24" s="56">
        <f t="shared" si="11"/>
        <v>0</v>
      </c>
      <c r="AD24" s="42"/>
      <c r="AE24" s="51" t="str">
        <f t="shared" si="12"/>
        <v/>
      </c>
      <c r="AF24" s="12" t="str">
        <f t="shared" si="13"/>
        <v/>
      </c>
      <c r="AG24" s="43"/>
      <c r="AH24" s="43" t="str">
        <f t="shared" si="14"/>
        <v/>
      </c>
      <c r="AI24" s="39"/>
      <c r="AJ24" s="56">
        <f t="shared" si="15"/>
        <v>0</v>
      </c>
      <c r="AK24" s="42"/>
      <c r="AL24" s="51" t="str">
        <f t="shared" si="16"/>
        <v/>
      </c>
      <c r="AM24" s="12" t="str">
        <f t="shared" si="17"/>
        <v/>
      </c>
      <c r="AN24" s="43"/>
      <c r="AO24" s="12" t="str">
        <f t="shared" si="18"/>
        <v/>
      </c>
      <c r="AP24" s="39"/>
      <c r="AQ24" s="68">
        <f t="shared" si="19"/>
        <v>0</v>
      </c>
      <c r="AR24" s="85"/>
      <c r="AS24" s="51" t="str">
        <f t="shared" si="20"/>
        <v/>
      </c>
      <c r="AT24" s="12" t="str">
        <f t="shared" si="21"/>
        <v/>
      </c>
      <c r="AU24" s="43"/>
      <c r="AV24" s="12" t="str">
        <f t="shared" si="22"/>
        <v/>
      </c>
      <c r="AW24" s="39"/>
      <c r="AX24" s="86">
        <f t="shared" si="23"/>
        <v>0</v>
      </c>
      <c r="AY24" s="85"/>
      <c r="AZ24" s="51" t="str">
        <f t="shared" si="24"/>
        <v/>
      </c>
      <c r="BA24" s="12" t="str">
        <f t="shared" si="25"/>
        <v/>
      </c>
      <c r="BB24" s="43"/>
      <c r="BC24" s="12" t="str">
        <f t="shared" si="26"/>
        <v/>
      </c>
      <c r="BD24" s="39"/>
      <c r="BE24" s="86">
        <f t="shared" si="27"/>
        <v>0</v>
      </c>
      <c r="BF24" s="85"/>
      <c r="BG24" s="51" t="str">
        <f t="shared" si="28"/>
        <v/>
      </c>
      <c r="BH24" s="12" t="str">
        <f t="shared" si="29"/>
        <v/>
      </c>
      <c r="BI24" s="43"/>
      <c r="BJ24" s="12" t="str">
        <f t="shared" si="30"/>
        <v/>
      </c>
      <c r="BK24" s="39"/>
      <c r="BL24" s="86">
        <f t="shared" si="31"/>
        <v>0</v>
      </c>
      <c r="BM24" s="85"/>
      <c r="BN24" s="51" t="str">
        <f t="shared" si="32"/>
        <v/>
      </c>
      <c r="BO24" s="12" t="str">
        <f t="shared" si="33"/>
        <v/>
      </c>
      <c r="BP24" s="43"/>
      <c r="BQ24" s="12" t="str">
        <f t="shared" si="34"/>
        <v/>
      </c>
      <c r="BR24" s="39"/>
      <c r="BS24" s="86">
        <f t="shared" si="35"/>
        <v>0</v>
      </c>
      <c r="BT24" s="6"/>
      <c r="BU24" s="64">
        <f t="shared" si="36"/>
        <v>0</v>
      </c>
      <c r="BV24" s="66"/>
      <c r="BW24" s="66"/>
    </row>
    <row r="25" spans="1:75" s="4" customFormat="1" ht="16.5">
      <c r="A25" s="90"/>
      <c r="B25" s="40"/>
      <c r="C25" s="40"/>
      <c r="D25" s="40"/>
      <c r="E25" s="59">
        <f t="shared" si="37"/>
        <v>0</v>
      </c>
      <c r="F25" s="39"/>
      <c r="G25" s="58" t="str">
        <f>IF($F25&lt;&gt;"",VLOOKUP(F25,Armies!$A$1:$C$300,3,FALSE),"")</f>
        <v/>
      </c>
      <c r="H25" s="41"/>
      <c r="I25" s="42"/>
      <c r="J25" s="51" t="str">
        <f t="shared" si="0"/>
        <v/>
      </c>
      <c r="K25" s="43" t="str">
        <f t="shared" si="1"/>
        <v/>
      </c>
      <c r="L25" s="43"/>
      <c r="M25" s="43" t="str">
        <f t="shared" si="2"/>
        <v/>
      </c>
      <c r="N25" s="39"/>
      <c r="O25" s="56">
        <f t="shared" si="3"/>
        <v>0</v>
      </c>
      <c r="P25" s="42"/>
      <c r="Q25" s="51" t="str">
        <f t="shared" si="4"/>
        <v/>
      </c>
      <c r="R25" s="12" t="str">
        <f t="shared" si="5"/>
        <v/>
      </c>
      <c r="S25" s="43"/>
      <c r="T25" s="43" t="str">
        <f t="shared" si="6"/>
        <v/>
      </c>
      <c r="U25" s="39"/>
      <c r="V25" s="56">
        <f t="shared" si="7"/>
        <v>0</v>
      </c>
      <c r="W25" s="42"/>
      <c r="X25" s="51" t="str">
        <f t="shared" si="8"/>
        <v/>
      </c>
      <c r="Y25" s="12" t="str">
        <f t="shared" si="9"/>
        <v/>
      </c>
      <c r="Z25" s="43"/>
      <c r="AA25" s="43" t="str">
        <f t="shared" si="10"/>
        <v/>
      </c>
      <c r="AB25" s="39"/>
      <c r="AC25" s="56">
        <f t="shared" si="11"/>
        <v>0</v>
      </c>
      <c r="AD25" s="42"/>
      <c r="AE25" s="51" t="str">
        <f t="shared" si="12"/>
        <v/>
      </c>
      <c r="AF25" s="12" t="str">
        <f t="shared" si="13"/>
        <v/>
      </c>
      <c r="AG25" s="43"/>
      <c r="AH25" s="43" t="str">
        <f t="shared" si="14"/>
        <v/>
      </c>
      <c r="AI25" s="39"/>
      <c r="AJ25" s="56">
        <f t="shared" si="15"/>
        <v>0</v>
      </c>
      <c r="AK25" s="42"/>
      <c r="AL25" s="51" t="str">
        <f t="shared" si="16"/>
        <v/>
      </c>
      <c r="AM25" s="12" t="str">
        <f t="shared" si="17"/>
        <v/>
      </c>
      <c r="AN25" s="43"/>
      <c r="AO25" s="12" t="str">
        <f t="shared" si="18"/>
        <v/>
      </c>
      <c r="AP25" s="39"/>
      <c r="AQ25" s="68">
        <f t="shared" si="19"/>
        <v>0</v>
      </c>
      <c r="AR25" s="85"/>
      <c r="AS25" s="51" t="str">
        <f t="shared" si="20"/>
        <v/>
      </c>
      <c r="AT25" s="12" t="str">
        <f t="shared" si="21"/>
        <v/>
      </c>
      <c r="AU25" s="43"/>
      <c r="AV25" s="12" t="str">
        <f t="shared" si="22"/>
        <v/>
      </c>
      <c r="AW25" s="39"/>
      <c r="AX25" s="86">
        <f t="shared" si="23"/>
        <v>0</v>
      </c>
      <c r="AY25" s="85"/>
      <c r="AZ25" s="51" t="str">
        <f t="shared" si="24"/>
        <v/>
      </c>
      <c r="BA25" s="12" t="str">
        <f t="shared" si="25"/>
        <v/>
      </c>
      <c r="BB25" s="43"/>
      <c r="BC25" s="12" t="str">
        <f t="shared" si="26"/>
        <v/>
      </c>
      <c r="BD25" s="39"/>
      <c r="BE25" s="86">
        <f t="shared" si="27"/>
        <v>0</v>
      </c>
      <c r="BF25" s="85"/>
      <c r="BG25" s="51" t="str">
        <f t="shared" si="28"/>
        <v/>
      </c>
      <c r="BH25" s="12" t="str">
        <f t="shared" si="29"/>
        <v/>
      </c>
      <c r="BI25" s="43"/>
      <c r="BJ25" s="12" t="str">
        <f t="shared" si="30"/>
        <v/>
      </c>
      <c r="BK25" s="39"/>
      <c r="BL25" s="86">
        <f t="shared" si="31"/>
        <v>0</v>
      </c>
      <c r="BM25" s="85"/>
      <c r="BN25" s="51" t="str">
        <f t="shared" si="32"/>
        <v/>
      </c>
      <c r="BO25" s="12" t="str">
        <f t="shared" si="33"/>
        <v/>
      </c>
      <c r="BP25" s="43"/>
      <c r="BQ25" s="12" t="str">
        <f t="shared" si="34"/>
        <v/>
      </c>
      <c r="BR25" s="39"/>
      <c r="BS25" s="86">
        <f t="shared" si="35"/>
        <v>0</v>
      </c>
      <c r="BT25" s="6"/>
      <c r="BU25" s="64">
        <f t="shared" si="36"/>
        <v>0</v>
      </c>
      <c r="BV25" s="66"/>
      <c r="BW25" s="66"/>
    </row>
    <row r="26" spans="1:75" s="4" customFormat="1" ht="16.5">
      <c r="A26" s="90"/>
      <c r="B26" s="40"/>
      <c r="C26" s="40"/>
      <c r="D26" s="40"/>
      <c r="E26" s="59">
        <f t="shared" si="37"/>
        <v>0</v>
      </c>
      <c r="F26" s="39"/>
      <c r="G26" s="58" t="str">
        <f>IF($F26&lt;&gt;"",VLOOKUP(F26,Armies!$A$1:$C$300,3,FALSE),"")</f>
        <v/>
      </c>
      <c r="H26" s="41"/>
      <c r="I26" s="42"/>
      <c r="J26" s="51" t="str">
        <f t="shared" si="0"/>
        <v/>
      </c>
      <c r="K26" s="43" t="str">
        <f t="shared" si="1"/>
        <v/>
      </c>
      <c r="L26" s="43"/>
      <c r="M26" s="43" t="str">
        <f t="shared" si="2"/>
        <v/>
      </c>
      <c r="N26" s="39"/>
      <c r="O26" s="56">
        <f t="shared" si="3"/>
        <v>0</v>
      </c>
      <c r="P26" s="42"/>
      <c r="Q26" s="51" t="str">
        <f t="shared" si="4"/>
        <v/>
      </c>
      <c r="R26" s="12" t="str">
        <f t="shared" si="5"/>
        <v/>
      </c>
      <c r="S26" s="43"/>
      <c r="T26" s="43" t="str">
        <f t="shared" si="6"/>
        <v/>
      </c>
      <c r="U26" s="39"/>
      <c r="V26" s="56">
        <f t="shared" si="7"/>
        <v>0</v>
      </c>
      <c r="W26" s="42"/>
      <c r="X26" s="51" t="str">
        <f t="shared" si="8"/>
        <v/>
      </c>
      <c r="Y26" s="12" t="str">
        <f t="shared" si="9"/>
        <v/>
      </c>
      <c r="Z26" s="43"/>
      <c r="AA26" s="43" t="str">
        <f t="shared" si="10"/>
        <v/>
      </c>
      <c r="AB26" s="39"/>
      <c r="AC26" s="56">
        <f t="shared" si="11"/>
        <v>0</v>
      </c>
      <c r="AD26" s="42"/>
      <c r="AE26" s="51" t="str">
        <f t="shared" si="12"/>
        <v/>
      </c>
      <c r="AF26" s="12" t="str">
        <f t="shared" si="13"/>
        <v/>
      </c>
      <c r="AG26" s="43"/>
      <c r="AH26" s="43" t="str">
        <f t="shared" si="14"/>
        <v/>
      </c>
      <c r="AI26" s="39"/>
      <c r="AJ26" s="56">
        <f t="shared" si="15"/>
        <v>0</v>
      </c>
      <c r="AK26" s="42"/>
      <c r="AL26" s="51" t="str">
        <f t="shared" si="16"/>
        <v/>
      </c>
      <c r="AM26" s="12" t="str">
        <f t="shared" si="17"/>
        <v/>
      </c>
      <c r="AN26" s="43"/>
      <c r="AO26" s="12" t="str">
        <f t="shared" si="18"/>
        <v/>
      </c>
      <c r="AP26" s="39"/>
      <c r="AQ26" s="68">
        <f t="shared" si="19"/>
        <v>0</v>
      </c>
      <c r="AR26" s="85"/>
      <c r="AS26" s="51" t="str">
        <f t="shared" si="20"/>
        <v/>
      </c>
      <c r="AT26" s="12" t="str">
        <f t="shared" si="21"/>
        <v/>
      </c>
      <c r="AU26" s="43"/>
      <c r="AV26" s="12" t="str">
        <f t="shared" si="22"/>
        <v/>
      </c>
      <c r="AW26" s="39"/>
      <c r="AX26" s="86">
        <f t="shared" si="23"/>
        <v>0</v>
      </c>
      <c r="AY26" s="85"/>
      <c r="AZ26" s="51" t="str">
        <f t="shared" si="24"/>
        <v/>
      </c>
      <c r="BA26" s="12" t="str">
        <f t="shared" si="25"/>
        <v/>
      </c>
      <c r="BB26" s="43"/>
      <c r="BC26" s="12" t="str">
        <f t="shared" si="26"/>
        <v/>
      </c>
      <c r="BD26" s="39"/>
      <c r="BE26" s="86">
        <f t="shared" si="27"/>
        <v>0</v>
      </c>
      <c r="BF26" s="85"/>
      <c r="BG26" s="51" t="str">
        <f t="shared" si="28"/>
        <v/>
      </c>
      <c r="BH26" s="12" t="str">
        <f t="shared" si="29"/>
        <v/>
      </c>
      <c r="BI26" s="43"/>
      <c r="BJ26" s="12" t="str">
        <f t="shared" si="30"/>
        <v/>
      </c>
      <c r="BK26" s="39"/>
      <c r="BL26" s="86">
        <f t="shared" si="31"/>
        <v>0</v>
      </c>
      <c r="BM26" s="85"/>
      <c r="BN26" s="51" t="str">
        <f t="shared" si="32"/>
        <v/>
      </c>
      <c r="BO26" s="12" t="str">
        <f t="shared" si="33"/>
        <v/>
      </c>
      <c r="BP26" s="43"/>
      <c r="BQ26" s="12" t="str">
        <f t="shared" si="34"/>
        <v/>
      </c>
      <c r="BR26" s="39"/>
      <c r="BS26" s="86">
        <f t="shared" si="35"/>
        <v>0</v>
      </c>
      <c r="BT26" s="6"/>
      <c r="BU26" s="64">
        <f t="shared" si="36"/>
        <v>0</v>
      </c>
      <c r="BV26" s="66"/>
      <c r="BW26" s="66"/>
    </row>
    <row r="27" spans="1:75" s="4" customFormat="1" ht="16.5">
      <c r="A27" s="90"/>
      <c r="B27" s="40"/>
      <c r="C27" s="40"/>
      <c r="D27" s="40"/>
      <c r="E27" s="59">
        <f t="shared" si="37"/>
        <v>0</v>
      </c>
      <c r="F27" s="39"/>
      <c r="G27" s="58" t="str">
        <f>IF($F27&lt;&gt;"",VLOOKUP(F27,Armies!$A$1:$C$300,3,FALSE),"")</f>
        <v/>
      </c>
      <c r="H27" s="41"/>
      <c r="I27" s="42"/>
      <c r="J27" s="51" t="str">
        <f t="shared" si="0"/>
        <v/>
      </c>
      <c r="K27" s="43" t="str">
        <f t="shared" si="1"/>
        <v/>
      </c>
      <c r="L27" s="43"/>
      <c r="M27" s="43" t="str">
        <f t="shared" si="2"/>
        <v/>
      </c>
      <c r="N27" s="39"/>
      <c r="O27" s="56">
        <f t="shared" si="3"/>
        <v>0</v>
      </c>
      <c r="P27" s="42"/>
      <c r="Q27" s="51" t="str">
        <f t="shared" si="4"/>
        <v/>
      </c>
      <c r="R27" s="12" t="str">
        <f t="shared" si="5"/>
        <v/>
      </c>
      <c r="S27" s="43"/>
      <c r="T27" s="43" t="str">
        <f t="shared" si="6"/>
        <v/>
      </c>
      <c r="U27" s="39"/>
      <c r="V27" s="56">
        <f t="shared" si="7"/>
        <v>0</v>
      </c>
      <c r="W27" s="42"/>
      <c r="X27" s="51" t="str">
        <f t="shared" si="8"/>
        <v/>
      </c>
      <c r="Y27" s="12" t="str">
        <f t="shared" si="9"/>
        <v/>
      </c>
      <c r="Z27" s="43"/>
      <c r="AA27" s="43" t="str">
        <f t="shared" si="10"/>
        <v/>
      </c>
      <c r="AB27" s="39"/>
      <c r="AC27" s="56">
        <f t="shared" si="11"/>
        <v>0</v>
      </c>
      <c r="AD27" s="42"/>
      <c r="AE27" s="51" t="str">
        <f t="shared" si="12"/>
        <v/>
      </c>
      <c r="AF27" s="12" t="str">
        <f t="shared" si="13"/>
        <v/>
      </c>
      <c r="AG27" s="43"/>
      <c r="AH27" s="43" t="str">
        <f t="shared" si="14"/>
        <v/>
      </c>
      <c r="AI27" s="39"/>
      <c r="AJ27" s="56">
        <f t="shared" si="15"/>
        <v>0</v>
      </c>
      <c r="AK27" s="42"/>
      <c r="AL27" s="51" t="str">
        <f t="shared" si="16"/>
        <v/>
      </c>
      <c r="AM27" s="12" t="str">
        <f t="shared" si="17"/>
        <v/>
      </c>
      <c r="AN27" s="43"/>
      <c r="AO27" s="12" t="str">
        <f t="shared" si="18"/>
        <v/>
      </c>
      <c r="AP27" s="39"/>
      <c r="AQ27" s="68">
        <f t="shared" si="19"/>
        <v>0</v>
      </c>
      <c r="AR27" s="85"/>
      <c r="AS27" s="51" t="str">
        <f t="shared" si="20"/>
        <v/>
      </c>
      <c r="AT27" s="12" t="str">
        <f t="shared" si="21"/>
        <v/>
      </c>
      <c r="AU27" s="43"/>
      <c r="AV27" s="12" t="str">
        <f t="shared" si="22"/>
        <v/>
      </c>
      <c r="AW27" s="39"/>
      <c r="AX27" s="86">
        <f t="shared" si="23"/>
        <v>0</v>
      </c>
      <c r="AY27" s="85"/>
      <c r="AZ27" s="51" t="str">
        <f t="shared" si="24"/>
        <v/>
      </c>
      <c r="BA27" s="12" t="str">
        <f t="shared" si="25"/>
        <v/>
      </c>
      <c r="BB27" s="43"/>
      <c r="BC27" s="12" t="str">
        <f t="shared" si="26"/>
        <v/>
      </c>
      <c r="BD27" s="39"/>
      <c r="BE27" s="86">
        <f t="shared" si="27"/>
        <v>0</v>
      </c>
      <c r="BF27" s="85"/>
      <c r="BG27" s="51" t="str">
        <f t="shared" si="28"/>
        <v/>
      </c>
      <c r="BH27" s="12" t="str">
        <f t="shared" si="29"/>
        <v/>
      </c>
      <c r="BI27" s="43"/>
      <c r="BJ27" s="12" t="str">
        <f t="shared" si="30"/>
        <v/>
      </c>
      <c r="BK27" s="39"/>
      <c r="BL27" s="86">
        <f t="shared" si="31"/>
        <v>0</v>
      </c>
      <c r="BM27" s="85"/>
      <c r="BN27" s="51" t="str">
        <f t="shared" si="32"/>
        <v/>
      </c>
      <c r="BO27" s="12" t="str">
        <f t="shared" si="33"/>
        <v/>
      </c>
      <c r="BP27" s="43"/>
      <c r="BQ27" s="12" t="str">
        <f t="shared" si="34"/>
        <v/>
      </c>
      <c r="BR27" s="39"/>
      <c r="BS27" s="86">
        <f t="shared" si="35"/>
        <v>0</v>
      </c>
      <c r="BT27" s="6"/>
      <c r="BU27" s="64">
        <f t="shared" si="36"/>
        <v>0</v>
      </c>
      <c r="BV27" s="66"/>
      <c r="BW27" s="66"/>
    </row>
    <row r="28" spans="1:75" s="4" customFormat="1" ht="16.5">
      <c r="A28" s="90"/>
      <c r="B28" s="44"/>
      <c r="C28" s="44"/>
      <c r="D28" s="40"/>
      <c r="E28" s="59">
        <f t="shared" si="37"/>
        <v>0</v>
      </c>
      <c r="F28" s="39"/>
      <c r="G28" s="58" t="str">
        <f>IF($F28&lt;&gt;"",VLOOKUP(F28,Armies!$A$1:$C$300,3,FALSE),"")</f>
        <v/>
      </c>
      <c r="H28" s="41"/>
      <c r="I28" s="42"/>
      <c r="J28" s="51" t="str">
        <f t="shared" si="0"/>
        <v/>
      </c>
      <c r="K28" s="43" t="str">
        <f t="shared" si="1"/>
        <v/>
      </c>
      <c r="L28" s="43"/>
      <c r="M28" s="43" t="str">
        <f t="shared" si="2"/>
        <v/>
      </c>
      <c r="N28" s="39"/>
      <c r="O28" s="56">
        <f t="shared" si="3"/>
        <v>0</v>
      </c>
      <c r="P28" s="42"/>
      <c r="Q28" s="51" t="str">
        <f t="shared" si="4"/>
        <v/>
      </c>
      <c r="R28" s="12" t="str">
        <f t="shared" si="5"/>
        <v/>
      </c>
      <c r="S28" s="43"/>
      <c r="T28" s="43" t="str">
        <f t="shared" si="6"/>
        <v/>
      </c>
      <c r="U28" s="39"/>
      <c r="V28" s="56">
        <f t="shared" si="7"/>
        <v>0</v>
      </c>
      <c r="W28" s="42"/>
      <c r="X28" s="51" t="str">
        <f t="shared" si="8"/>
        <v/>
      </c>
      <c r="Y28" s="12" t="str">
        <f t="shared" si="9"/>
        <v/>
      </c>
      <c r="Z28" s="43"/>
      <c r="AA28" s="43" t="str">
        <f t="shared" si="10"/>
        <v/>
      </c>
      <c r="AB28" s="39"/>
      <c r="AC28" s="56">
        <f t="shared" si="11"/>
        <v>0</v>
      </c>
      <c r="AD28" s="42"/>
      <c r="AE28" s="51" t="str">
        <f t="shared" si="12"/>
        <v/>
      </c>
      <c r="AF28" s="12" t="str">
        <f t="shared" si="13"/>
        <v/>
      </c>
      <c r="AG28" s="43"/>
      <c r="AH28" s="43" t="str">
        <f t="shared" si="14"/>
        <v/>
      </c>
      <c r="AI28" s="39"/>
      <c r="AJ28" s="56">
        <f t="shared" si="15"/>
        <v>0</v>
      </c>
      <c r="AK28" s="42"/>
      <c r="AL28" s="51" t="str">
        <f t="shared" si="16"/>
        <v/>
      </c>
      <c r="AM28" s="12" t="str">
        <f t="shared" si="17"/>
        <v/>
      </c>
      <c r="AN28" s="43"/>
      <c r="AO28" s="12" t="str">
        <f t="shared" si="18"/>
        <v/>
      </c>
      <c r="AP28" s="39"/>
      <c r="AQ28" s="68">
        <f t="shared" si="19"/>
        <v>0</v>
      </c>
      <c r="AR28" s="85"/>
      <c r="AS28" s="51" t="str">
        <f t="shared" si="20"/>
        <v/>
      </c>
      <c r="AT28" s="12" t="str">
        <f t="shared" si="21"/>
        <v/>
      </c>
      <c r="AU28" s="43"/>
      <c r="AV28" s="12" t="str">
        <f t="shared" si="22"/>
        <v/>
      </c>
      <c r="AW28" s="39"/>
      <c r="AX28" s="86">
        <f t="shared" si="23"/>
        <v>0</v>
      </c>
      <c r="AY28" s="85"/>
      <c r="AZ28" s="51" t="str">
        <f t="shared" si="24"/>
        <v/>
      </c>
      <c r="BA28" s="12" t="str">
        <f t="shared" si="25"/>
        <v/>
      </c>
      <c r="BB28" s="43"/>
      <c r="BC28" s="12" t="str">
        <f t="shared" si="26"/>
        <v/>
      </c>
      <c r="BD28" s="39"/>
      <c r="BE28" s="86">
        <f t="shared" si="27"/>
        <v>0</v>
      </c>
      <c r="BF28" s="85"/>
      <c r="BG28" s="51" t="str">
        <f t="shared" si="28"/>
        <v/>
      </c>
      <c r="BH28" s="12" t="str">
        <f t="shared" si="29"/>
        <v/>
      </c>
      <c r="BI28" s="43"/>
      <c r="BJ28" s="12" t="str">
        <f t="shared" si="30"/>
        <v/>
      </c>
      <c r="BK28" s="39"/>
      <c r="BL28" s="86">
        <f t="shared" si="31"/>
        <v>0</v>
      </c>
      <c r="BM28" s="85"/>
      <c r="BN28" s="51" t="str">
        <f t="shared" si="32"/>
        <v/>
      </c>
      <c r="BO28" s="12" t="str">
        <f t="shared" si="33"/>
        <v/>
      </c>
      <c r="BP28" s="43"/>
      <c r="BQ28" s="12" t="str">
        <f t="shared" si="34"/>
        <v/>
      </c>
      <c r="BR28" s="39"/>
      <c r="BS28" s="86">
        <f t="shared" si="35"/>
        <v>0</v>
      </c>
      <c r="BT28" s="6"/>
      <c r="BU28" s="64">
        <f t="shared" si="36"/>
        <v>0</v>
      </c>
      <c r="BV28" s="66"/>
      <c r="BW28" s="66"/>
    </row>
    <row r="29" spans="1:75" s="4" customFormat="1" ht="16.5">
      <c r="A29" s="90"/>
      <c r="B29" s="40"/>
      <c r="C29" s="40"/>
      <c r="D29" s="40"/>
      <c r="E29" s="59">
        <f t="shared" si="37"/>
        <v>0</v>
      </c>
      <c r="F29" s="39"/>
      <c r="G29" s="58" t="str">
        <f>IF($F29&lt;&gt;"",VLOOKUP(F29,Armies!$A$1:$C$300,3,FALSE),"")</f>
        <v/>
      </c>
      <c r="H29" s="41"/>
      <c r="I29" s="42"/>
      <c r="J29" s="51" t="str">
        <f t="shared" si="0"/>
        <v/>
      </c>
      <c r="K29" s="43" t="str">
        <f t="shared" si="1"/>
        <v/>
      </c>
      <c r="L29" s="43"/>
      <c r="M29" s="43" t="str">
        <f t="shared" si="2"/>
        <v/>
      </c>
      <c r="N29" s="39"/>
      <c r="O29" s="56">
        <f t="shared" si="3"/>
        <v>0</v>
      </c>
      <c r="P29" s="42"/>
      <c r="Q29" s="51" t="str">
        <f t="shared" si="4"/>
        <v/>
      </c>
      <c r="R29" s="12" t="str">
        <f t="shared" si="5"/>
        <v/>
      </c>
      <c r="S29" s="43"/>
      <c r="T29" s="43" t="str">
        <f t="shared" si="6"/>
        <v/>
      </c>
      <c r="U29" s="39"/>
      <c r="V29" s="56">
        <f t="shared" si="7"/>
        <v>0</v>
      </c>
      <c r="W29" s="42"/>
      <c r="X29" s="51" t="str">
        <f t="shared" si="8"/>
        <v/>
      </c>
      <c r="Y29" s="12" t="str">
        <f t="shared" si="9"/>
        <v/>
      </c>
      <c r="Z29" s="43"/>
      <c r="AA29" s="43" t="str">
        <f t="shared" si="10"/>
        <v/>
      </c>
      <c r="AB29" s="39"/>
      <c r="AC29" s="56">
        <f t="shared" si="11"/>
        <v>0</v>
      </c>
      <c r="AD29" s="42"/>
      <c r="AE29" s="51" t="str">
        <f t="shared" si="12"/>
        <v/>
      </c>
      <c r="AF29" s="12" t="str">
        <f t="shared" si="13"/>
        <v/>
      </c>
      <c r="AG29" s="43"/>
      <c r="AH29" s="43" t="str">
        <f t="shared" si="14"/>
        <v/>
      </c>
      <c r="AI29" s="39"/>
      <c r="AJ29" s="56">
        <f t="shared" si="15"/>
        <v>0</v>
      </c>
      <c r="AK29" s="42"/>
      <c r="AL29" s="51" t="str">
        <f t="shared" si="16"/>
        <v/>
      </c>
      <c r="AM29" s="12" t="str">
        <f t="shared" si="17"/>
        <v/>
      </c>
      <c r="AN29" s="43"/>
      <c r="AO29" s="12" t="str">
        <f t="shared" si="18"/>
        <v/>
      </c>
      <c r="AP29" s="39"/>
      <c r="AQ29" s="68">
        <f t="shared" si="19"/>
        <v>0</v>
      </c>
      <c r="AR29" s="85"/>
      <c r="AS29" s="51" t="str">
        <f t="shared" si="20"/>
        <v/>
      </c>
      <c r="AT29" s="12" t="str">
        <f t="shared" si="21"/>
        <v/>
      </c>
      <c r="AU29" s="43"/>
      <c r="AV29" s="12" t="str">
        <f t="shared" si="22"/>
        <v/>
      </c>
      <c r="AW29" s="39"/>
      <c r="AX29" s="86">
        <f t="shared" si="23"/>
        <v>0</v>
      </c>
      <c r="AY29" s="85"/>
      <c r="AZ29" s="51" t="str">
        <f t="shared" si="24"/>
        <v/>
      </c>
      <c r="BA29" s="12" t="str">
        <f t="shared" si="25"/>
        <v/>
      </c>
      <c r="BB29" s="43"/>
      <c r="BC29" s="12" t="str">
        <f t="shared" si="26"/>
        <v/>
      </c>
      <c r="BD29" s="39"/>
      <c r="BE29" s="86">
        <f t="shared" si="27"/>
        <v>0</v>
      </c>
      <c r="BF29" s="85"/>
      <c r="BG29" s="51" t="str">
        <f t="shared" si="28"/>
        <v/>
      </c>
      <c r="BH29" s="12" t="str">
        <f t="shared" si="29"/>
        <v/>
      </c>
      <c r="BI29" s="43"/>
      <c r="BJ29" s="12" t="str">
        <f t="shared" si="30"/>
        <v/>
      </c>
      <c r="BK29" s="39"/>
      <c r="BL29" s="86">
        <f t="shared" si="31"/>
        <v>0</v>
      </c>
      <c r="BM29" s="85"/>
      <c r="BN29" s="51" t="str">
        <f t="shared" si="32"/>
        <v/>
      </c>
      <c r="BO29" s="12" t="str">
        <f t="shared" si="33"/>
        <v/>
      </c>
      <c r="BP29" s="43"/>
      <c r="BQ29" s="12" t="str">
        <f t="shared" si="34"/>
        <v/>
      </c>
      <c r="BR29" s="39"/>
      <c r="BS29" s="86">
        <f t="shared" si="35"/>
        <v>0</v>
      </c>
      <c r="BT29" s="6"/>
      <c r="BU29" s="64">
        <f t="shared" si="36"/>
        <v>0</v>
      </c>
      <c r="BV29" s="66"/>
      <c r="BW29" s="66"/>
    </row>
    <row r="30" spans="1:75" s="4" customFormat="1" ht="16.5">
      <c r="A30" s="90"/>
      <c r="B30" s="40"/>
      <c r="C30" s="40"/>
      <c r="D30" s="40"/>
      <c r="E30" s="59">
        <f t="shared" si="37"/>
        <v>0</v>
      </c>
      <c r="F30" s="39"/>
      <c r="G30" s="58" t="str">
        <f>IF($F30&lt;&gt;"",VLOOKUP(F30,Armies!$A$1:$C$300,3,FALSE),"")</f>
        <v/>
      </c>
      <c r="H30" s="41"/>
      <c r="I30" s="42"/>
      <c r="J30" s="51" t="str">
        <f t="shared" si="0"/>
        <v/>
      </c>
      <c r="K30" s="43" t="str">
        <f t="shared" si="1"/>
        <v/>
      </c>
      <c r="L30" s="43"/>
      <c r="M30" s="43" t="str">
        <f t="shared" si="2"/>
        <v/>
      </c>
      <c r="N30" s="39"/>
      <c r="O30" s="56">
        <f t="shared" si="3"/>
        <v>0</v>
      </c>
      <c r="P30" s="42"/>
      <c r="Q30" s="51" t="str">
        <f t="shared" si="4"/>
        <v/>
      </c>
      <c r="R30" s="12" t="str">
        <f t="shared" si="5"/>
        <v/>
      </c>
      <c r="S30" s="43"/>
      <c r="T30" s="43" t="str">
        <f t="shared" si="6"/>
        <v/>
      </c>
      <c r="U30" s="39"/>
      <c r="V30" s="56">
        <f t="shared" si="7"/>
        <v>0</v>
      </c>
      <c r="W30" s="42"/>
      <c r="X30" s="51" t="str">
        <f t="shared" si="8"/>
        <v/>
      </c>
      <c r="Y30" s="12" t="str">
        <f t="shared" si="9"/>
        <v/>
      </c>
      <c r="Z30" s="43"/>
      <c r="AA30" s="43" t="str">
        <f t="shared" si="10"/>
        <v/>
      </c>
      <c r="AB30" s="39"/>
      <c r="AC30" s="56">
        <f t="shared" si="11"/>
        <v>0</v>
      </c>
      <c r="AD30" s="42"/>
      <c r="AE30" s="51" t="str">
        <f t="shared" si="12"/>
        <v/>
      </c>
      <c r="AF30" s="12" t="str">
        <f t="shared" si="13"/>
        <v/>
      </c>
      <c r="AG30" s="43"/>
      <c r="AH30" s="43" t="str">
        <f t="shared" si="14"/>
        <v/>
      </c>
      <c r="AI30" s="39"/>
      <c r="AJ30" s="56">
        <f t="shared" si="15"/>
        <v>0</v>
      </c>
      <c r="AK30" s="42"/>
      <c r="AL30" s="51" t="str">
        <f t="shared" si="16"/>
        <v/>
      </c>
      <c r="AM30" s="12" t="str">
        <f t="shared" si="17"/>
        <v/>
      </c>
      <c r="AN30" s="43"/>
      <c r="AO30" s="12" t="str">
        <f t="shared" si="18"/>
        <v/>
      </c>
      <c r="AP30" s="39"/>
      <c r="AQ30" s="68">
        <f t="shared" si="19"/>
        <v>0</v>
      </c>
      <c r="AR30" s="85"/>
      <c r="AS30" s="51" t="str">
        <f t="shared" si="20"/>
        <v/>
      </c>
      <c r="AT30" s="12" t="str">
        <f t="shared" si="21"/>
        <v/>
      </c>
      <c r="AU30" s="43"/>
      <c r="AV30" s="12" t="str">
        <f t="shared" si="22"/>
        <v/>
      </c>
      <c r="AW30" s="39"/>
      <c r="AX30" s="86">
        <f t="shared" si="23"/>
        <v>0</v>
      </c>
      <c r="AY30" s="85"/>
      <c r="AZ30" s="51" t="str">
        <f t="shared" si="24"/>
        <v/>
      </c>
      <c r="BA30" s="12" t="str">
        <f t="shared" si="25"/>
        <v/>
      </c>
      <c r="BB30" s="43"/>
      <c r="BC30" s="12" t="str">
        <f t="shared" si="26"/>
        <v/>
      </c>
      <c r="BD30" s="39"/>
      <c r="BE30" s="86">
        <f t="shared" si="27"/>
        <v>0</v>
      </c>
      <c r="BF30" s="85"/>
      <c r="BG30" s="51" t="str">
        <f t="shared" si="28"/>
        <v/>
      </c>
      <c r="BH30" s="12" t="str">
        <f t="shared" si="29"/>
        <v/>
      </c>
      <c r="BI30" s="43"/>
      <c r="BJ30" s="12" t="str">
        <f t="shared" si="30"/>
        <v/>
      </c>
      <c r="BK30" s="39"/>
      <c r="BL30" s="86">
        <f t="shared" si="31"/>
        <v>0</v>
      </c>
      <c r="BM30" s="85"/>
      <c r="BN30" s="51" t="str">
        <f t="shared" si="32"/>
        <v/>
      </c>
      <c r="BO30" s="12" t="str">
        <f t="shared" si="33"/>
        <v/>
      </c>
      <c r="BP30" s="43"/>
      <c r="BQ30" s="12" t="str">
        <f t="shared" si="34"/>
        <v/>
      </c>
      <c r="BR30" s="39"/>
      <c r="BS30" s="86">
        <f t="shared" si="35"/>
        <v>0</v>
      </c>
      <c r="BT30" s="6"/>
      <c r="BU30" s="64">
        <f t="shared" si="36"/>
        <v>0</v>
      </c>
      <c r="BV30" s="66"/>
      <c r="BW30" s="66"/>
    </row>
    <row r="31" spans="1:75" s="4" customFormat="1" ht="16.5">
      <c r="A31" s="90"/>
      <c r="B31" s="40"/>
      <c r="C31" s="40"/>
      <c r="D31" s="40"/>
      <c r="E31" s="59">
        <f t="shared" si="37"/>
        <v>0</v>
      </c>
      <c r="F31" s="39"/>
      <c r="G31" s="58" t="str">
        <f>IF($F31&lt;&gt;"",VLOOKUP(F31,Armies!$A$1:$C$300,3,FALSE),"")</f>
        <v/>
      </c>
      <c r="H31" s="41"/>
      <c r="I31" s="42"/>
      <c r="J31" s="51" t="str">
        <f t="shared" si="0"/>
        <v/>
      </c>
      <c r="K31" s="43" t="str">
        <f t="shared" si="1"/>
        <v/>
      </c>
      <c r="L31" s="43"/>
      <c r="M31" s="43" t="str">
        <f t="shared" si="2"/>
        <v/>
      </c>
      <c r="N31" s="39"/>
      <c r="O31" s="56">
        <f t="shared" si="3"/>
        <v>0</v>
      </c>
      <c r="P31" s="42"/>
      <c r="Q31" s="51" t="str">
        <f t="shared" si="4"/>
        <v/>
      </c>
      <c r="R31" s="12" t="str">
        <f t="shared" si="5"/>
        <v/>
      </c>
      <c r="S31" s="43"/>
      <c r="T31" s="43" t="str">
        <f t="shared" si="6"/>
        <v/>
      </c>
      <c r="U31" s="39"/>
      <c r="V31" s="56">
        <f t="shared" si="7"/>
        <v>0</v>
      </c>
      <c r="W31" s="42"/>
      <c r="X31" s="51" t="str">
        <f t="shared" si="8"/>
        <v/>
      </c>
      <c r="Y31" s="12" t="str">
        <f t="shared" si="9"/>
        <v/>
      </c>
      <c r="Z31" s="43"/>
      <c r="AA31" s="43" t="str">
        <f t="shared" si="10"/>
        <v/>
      </c>
      <c r="AB31" s="39"/>
      <c r="AC31" s="56">
        <f t="shared" si="11"/>
        <v>0</v>
      </c>
      <c r="AD31" s="42"/>
      <c r="AE31" s="51" t="str">
        <f t="shared" si="12"/>
        <v/>
      </c>
      <c r="AF31" s="12" t="str">
        <f t="shared" si="13"/>
        <v/>
      </c>
      <c r="AG31" s="43"/>
      <c r="AH31" s="43" t="str">
        <f t="shared" si="14"/>
        <v/>
      </c>
      <c r="AI31" s="39"/>
      <c r="AJ31" s="56">
        <f t="shared" si="15"/>
        <v>0</v>
      </c>
      <c r="AK31" s="42"/>
      <c r="AL31" s="51" t="str">
        <f t="shared" si="16"/>
        <v/>
      </c>
      <c r="AM31" s="12" t="str">
        <f t="shared" si="17"/>
        <v/>
      </c>
      <c r="AN31" s="43"/>
      <c r="AO31" s="12" t="str">
        <f t="shared" si="18"/>
        <v/>
      </c>
      <c r="AP31" s="39"/>
      <c r="AQ31" s="68">
        <f t="shared" si="19"/>
        <v>0</v>
      </c>
      <c r="AR31" s="85"/>
      <c r="AS31" s="51" t="str">
        <f t="shared" si="20"/>
        <v/>
      </c>
      <c r="AT31" s="12" t="str">
        <f t="shared" si="21"/>
        <v/>
      </c>
      <c r="AU31" s="43"/>
      <c r="AV31" s="12" t="str">
        <f t="shared" si="22"/>
        <v/>
      </c>
      <c r="AW31" s="39"/>
      <c r="AX31" s="86">
        <f t="shared" si="23"/>
        <v>0</v>
      </c>
      <c r="AY31" s="85"/>
      <c r="AZ31" s="51" t="str">
        <f t="shared" si="24"/>
        <v/>
      </c>
      <c r="BA31" s="12" t="str">
        <f t="shared" si="25"/>
        <v/>
      </c>
      <c r="BB31" s="43"/>
      <c r="BC31" s="12" t="str">
        <f t="shared" si="26"/>
        <v/>
      </c>
      <c r="BD31" s="39"/>
      <c r="BE31" s="86">
        <f t="shared" si="27"/>
        <v>0</v>
      </c>
      <c r="BF31" s="85"/>
      <c r="BG31" s="51" t="str">
        <f t="shared" si="28"/>
        <v/>
      </c>
      <c r="BH31" s="12" t="str">
        <f t="shared" si="29"/>
        <v/>
      </c>
      <c r="BI31" s="43"/>
      <c r="BJ31" s="12" t="str">
        <f t="shared" si="30"/>
        <v/>
      </c>
      <c r="BK31" s="39"/>
      <c r="BL31" s="86">
        <f t="shared" si="31"/>
        <v>0</v>
      </c>
      <c r="BM31" s="85"/>
      <c r="BN31" s="51" t="str">
        <f t="shared" si="32"/>
        <v/>
      </c>
      <c r="BO31" s="12" t="str">
        <f t="shared" si="33"/>
        <v/>
      </c>
      <c r="BP31" s="43"/>
      <c r="BQ31" s="12" t="str">
        <f t="shared" si="34"/>
        <v/>
      </c>
      <c r="BR31" s="39"/>
      <c r="BS31" s="86">
        <f t="shared" si="35"/>
        <v>0</v>
      </c>
      <c r="BT31" s="6"/>
      <c r="BU31" s="64">
        <f t="shared" si="36"/>
        <v>0</v>
      </c>
      <c r="BV31" s="66"/>
      <c r="BW31" s="66"/>
    </row>
    <row r="32" spans="1:75" s="4" customFormat="1" ht="16.5">
      <c r="A32" s="90"/>
      <c r="B32" s="40"/>
      <c r="C32" s="40"/>
      <c r="D32" s="40"/>
      <c r="E32" s="59">
        <f t="shared" si="37"/>
        <v>0</v>
      </c>
      <c r="F32" s="39"/>
      <c r="G32" s="58" t="str">
        <f>IF($F32&lt;&gt;"",VLOOKUP(F32,Armies!$A$1:$C$300,3,FALSE),"")</f>
        <v/>
      </c>
      <c r="H32" s="41"/>
      <c r="I32" s="42"/>
      <c r="J32" s="51" t="str">
        <f t="shared" si="0"/>
        <v/>
      </c>
      <c r="K32" s="43" t="str">
        <f t="shared" si="1"/>
        <v/>
      </c>
      <c r="L32" s="43"/>
      <c r="M32" s="43" t="str">
        <f t="shared" si="2"/>
        <v/>
      </c>
      <c r="N32" s="39"/>
      <c r="O32" s="56">
        <f t="shared" si="3"/>
        <v>0</v>
      </c>
      <c r="P32" s="42"/>
      <c r="Q32" s="51" t="str">
        <f t="shared" si="4"/>
        <v/>
      </c>
      <c r="R32" s="12" t="str">
        <f t="shared" si="5"/>
        <v/>
      </c>
      <c r="S32" s="43"/>
      <c r="T32" s="43" t="str">
        <f t="shared" si="6"/>
        <v/>
      </c>
      <c r="U32" s="39"/>
      <c r="V32" s="56">
        <f t="shared" si="7"/>
        <v>0</v>
      </c>
      <c r="W32" s="42"/>
      <c r="X32" s="51" t="str">
        <f t="shared" si="8"/>
        <v/>
      </c>
      <c r="Y32" s="12" t="str">
        <f t="shared" si="9"/>
        <v/>
      </c>
      <c r="Z32" s="43"/>
      <c r="AA32" s="43" t="str">
        <f t="shared" si="10"/>
        <v/>
      </c>
      <c r="AB32" s="39"/>
      <c r="AC32" s="56">
        <f t="shared" si="11"/>
        <v>0</v>
      </c>
      <c r="AD32" s="42"/>
      <c r="AE32" s="51" t="str">
        <f t="shared" si="12"/>
        <v/>
      </c>
      <c r="AF32" s="12" t="str">
        <f t="shared" si="13"/>
        <v/>
      </c>
      <c r="AG32" s="43"/>
      <c r="AH32" s="43" t="str">
        <f t="shared" si="14"/>
        <v/>
      </c>
      <c r="AI32" s="39"/>
      <c r="AJ32" s="56">
        <f t="shared" si="15"/>
        <v>0</v>
      </c>
      <c r="AK32" s="42"/>
      <c r="AL32" s="51" t="str">
        <f t="shared" si="16"/>
        <v/>
      </c>
      <c r="AM32" s="12" t="str">
        <f t="shared" si="17"/>
        <v/>
      </c>
      <c r="AN32" s="43"/>
      <c r="AO32" s="12" t="str">
        <f t="shared" si="18"/>
        <v/>
      </c>
      <c r="AP32" s="39"/>
      <c r="AQ32" s="68">
        <f t="shared" si="19"/>
        <v>0</v>
      </c>
      <c r="AR32" s="85"/>
      <c r="AS32" s="51" t="str">
        <f t="shared" si="20"/>
        <v/>
      </c>
      <c r="AT32" s="12" t="str">
        <f t="shared" si="21"/>
        <v/>
      </c>
      <c r="AU32" s="43"/>
      <c r="AV32" s="12" t="str">
        <f t="shared" si="22"/>
        <v/>
      </c>
      <c r="AW32" s="39"/>
      <c r="AX32" s="86">
        <f t="shared" si="23"/>
        <v>0</v>
      </c>
      <c r="AY32" s="85"/>
      <c r="AZ32" s="51" t="str">
        <f t="shared" si="24"/>
        <v/>
      </c>
      <c r="BA32" s="12" t="str">
        <f t="shared" si="25"/>
        <v/>
      </c>
      <c r="BB32" s="43"/>
      <c r="BC32" s="12" t="str">
        <f t="shared" si="26"/>
        <v/>
      </c>
      <c r="BD32" s="39"/>
      <c r="BE32" s="86">
        <f t="shared" si="27"/>
        <v>0</v>
      </c>
      <c r="BF32" s="85"/>
      <c r="BG32" s="51" t="str">
        <f t="shared" si="28"/>
        <v/>
      </c>
      <c r="BH32" s="12" t="str">
        <f t="shared" si="29"/>
        <v/>
      </c>
      <c r="BI32" s="43"/>
      <c r="BJ32" s="12" t="str">
        <f t="shared" si="30"/>
        <v/>
      </c>
      <c r="BK32" s="39"/>
      <c r="BL32" s="86">
        <f t="shared" si="31"/>
        <v>0</v>
      </c>
      <c r="BM32" s="85"/>
      <c r="BN32" s="51" t="str">
        <f t="shared" si="32"/>
        <v/>
      </c>
      <c r="BO32" s="12" t="str">
        <f t="shared" si="33"/>
        <v/>
      </c>
      <c r="BP32" s="43"/>
      <c r="BQ32" s="12" t="str">
        <f t="shared" si="34"/>
        <v/>
      </c>
      <c r="BR32" s="39"/>
      <c r="BS32" s="86">
        <f t="shared" si="35"/>
        <v>0</v>
      </c>
      <c r="BT32" s="6"/>
      <c r="BU32" s="64">
        <f t="shared" si="36"/>
        <v>0</v>
      </c>
      <c r="BV32" s="66"/>
      <c r="BW32" s="66"/>
    </row>
    <row r="33" spans="1:75" s="4" customFormat="1" ht="16.5">
      <c r="A33" s="90"/>
      <c r="B33" s="40"/>
      <c r="C33" s="40"/>
      <c r="D33" s="40"/>
      <c r="E33" s="59">
        <f t="shared" si="37"/>
        <v>0</v>
      </c>
      <c r="F33" s="39"/>
      <c r="G33" s="58" t="str">
        <f>IF($F33&lt;&gt;"",VLOOKUP(F33,Armies!$A$1:$C$300,3,FALSE),"")</f>
        <v/>
      </c>
      <c r="H33" s="41"/>
      <c r="I33" s="42"/>
      <c r="J33" s="51" t="str">
        <f t="shared" si="0"/>
        <v/>
      </c>
      <c r="K33" s="43" t="str">
        <f t="shared" si="1"/>
        <v/>
      </c>
      <c r="L33" s="43"/>
      <c r="M33" s="43" t="str">
        <f t="shared" si="2"/>
        <v/>
      </c>
      <c r="N33" s="39"/>
      <c r="O33" s="56">
        <f t="shared" si="3"/>
        <v>0</v>
      </c>
      <c r="P33" s="42"/>
      <c r="Q33" s="51" t="str">
        <f t="shared" si="4"/>
        <v/>
      </c>
      <c r="R33" s="12" t="str">
        <f t="shared" si="5"/>
        <v/>
      </c>
      <c r="S33" s="43"/>
      <c r="T33" s="43" t="str">
        <f t="shared" si="6"/>
        <v/>
      </c>
      <c r="U33" s="39"/>
      <c r="V33" s="56">
        <f t="shared" si="7"/>
        <v>0</v>
      </c>
      <c r="W33" s="42"/>
      <c r="X33" s="51" t="str">
        <f t="shared" si="8"/>
        <v/>
      </c>
      <c r="Y33" s="12" t="str">
        <f t="shared" si="9"/>
        <v/>
      </c>
      <c r="Z33" s="43"/>
      <c r="AA33" s="43" t="str">
        <f t="shared" si="10"/>
        <v/>
      </c>
      <c r="AB33" s="39"/>
      <c r="AC33" s="56">
        <f t="shared" si="11"/>
        <v>0</v>
      </c>
      <c r="AD33" s="42"/>
      <c r="AE33" s="51" t="str">
        <f t="shared" si="12"/>
        <v/>
      </c>
      <c r="AF33" s="12" t="str">
        <f t="shared" si="13"/>
        <v/>
      </c>
      <c r="AG33" s="43"/>
      <c r="AH33" s="43" t="str">
        <f t="shared" si="14"/>
        <v/>
      </c>
      <c r="AI33" s="39"/>
      <c r="AJ33" s="56">
        <f t="shared" si="15"/>
        <v>0</v>
      </c>
      <c r="AK33" s="42"/>
      <c r="AL33" s="51" t="str">
        <f t="shared" si="16"/>
        <v/>
      </c>
      <c r="AM33" s="12" t="str">
        <f t="shared" si="17"/>
        <v/>
      </c>
      <c r="AN33" s="43"/>
      <c r="AO33" s="12" t="str">
        <f t="shared" si="18"/>
        <v/>
      </c>
      <c r="AP33" s="39"/>
      <c r="AQ33" s="68">
        <f t="shared" si="19"/>
        <v>0</v>
      </c>
      <c r="AR33" s="85"/>
      <c r="AS33" s="51" t="str">
        <f t="shared" si="20"/>
        <v/>
      </c>
      <c r="AT33" s="12" t="str">
        <f t="shared" si="21"/>
        <v/>
      </c>
      <c r="AU33" s="43"/>
      <c r="AV33" s="12" t="str">
        <f t="shared" si="22"/>
        <v/>
      </c>
      <c r="AW33" s="39"/>
      <c r="AX33" s="86">
        <f t="shared" si="23"/>
        <v>0</v>
      </c>
      <c r="AY33" s="85"/>
      <c r="AZ33" s="51" t="str">
        <f t="shared" si="24"/>
        <v/>
      </c>
      <c r="BA33" s="12" t="str">
        <f t="shared" si="25"/>
        <v/>
      </c>
      <c r="BB33" s="43"/>
      <c r="BC33" s="12" t="str">
        <f t="shared" si="26"/>
        <v/>
      </c>
      <c r="BD33" s="39"/>
      <c r="BE33" s="86">
        <f t="shared" si="27"/>
        <v>0</v>
      </c>
      <c r="BF33" s="85"/>
      <c r="BG33" s="51" t="str">
        <f t="shared" si="28"/>
        <v/>
      </c>
      <c r="BH33" s="12" t="str">
        <f t="shared" si="29"/>
        <v/>
      </c>
      <c r="BI33" s="43"/>
      <c r="BJ33" s="12" t="str">
        <f t="shared" si="30"/>
        <v/>
      </c>
      <c r="BK33" s="39"/>
      <c r="BL33" s="86">
        <f t="shared" si="31"/>
        <v>0</v>
      </c>
      <c r="BM33" s="85"/>
      <c r="BN33" s="51" t="str">
        <f t="shared" si="32"/>
        <v/>
      </c>
      <c r="BO33" s="12" t="str">
        <f t="shared" si="33"/>
        <v/>
      </c>
      <c r="BP33" s="43"/>
      <c r="BQ33" s="12" t="str">
        <f t="shared" si="34"/>
        <v/>
      </c>
      <c r="BR33" s="39"/>
      <c r="BS33" s="86">
        <f t="shared" si="35"/>
        <v>0</v>
      </c>
      <c r="BT33" s="6"/>
      <c r="BU33" s="64">
        <f t="shared" si="36"/>
        <v>0</v>
      </c>
      <c r="BV33" s="66"/>
      <c r="BW33" s="66"/>
    </row>
    <row r="34" spans="1:75" s="4" customFormat="1" ht="16.5">
      <c r="A34" s="90"/>
      <c r="B34" s="40"/>
      <c r="C34" s="40"/>
      <c r="D34" s="40"/>
      <c r="E34" s="59">
        <f t="shared" si="37"/>
        <v>0</v>
      </c>
      <c r="F34" s="39"/>
      <c r="G34" s="58" t="str">
        <f>IF($F34&lt;&gt;"",VLOOKUP(F34,Armies!$A$1:$C$300,3,FALSE),"")</f>
        <v/>
      </c>
      <c r="H34" s="41"/>
      <c r="I34" s="42"/>
      <c r="J34" s="51" t="str">
        <f t="shared" si="0"/>
        <v/>
      </c>
      <c r="K34" s="43" t="str">
        <f t="shared" si="1"/>
        <v/>
      </c>
      <c r="L34" s="43"/>
      <c r="M34" s="43" t="str">
        <f t="shared" si="2"/>
        <v/>
      </c>
      <c r="N34" s="39"/>
      <c r="O34" s="56">
        <f t="shared" si="3"/>
        <v>0</v>
      </c>
      <c r="P34" s="42"/>
      <c r="Q34" s="51" t="str">
        <f t="shared" si="4"/>
        <v/>
      </c>
      <c r="R34" s="12" t="str">
        <f t="shared" si="5"/>
        <v/>
      </c>
      <c r="S34" s="43"/>
      <c r="T34" s="43" t="str">
        <f t="shared" si="6"/>
        <v/>
      </c>
      <c r="U34" s="39"/>
      <c r="V34" s="56">
        <f t="shared" si="7"/>
        <v>0</v>
      </c>
      <c r="W34" s="42"/>
      <c r="X34" s="51" t="str">
        <f t="shared" si="8"/>
        <v/>
      </c>
      <c r="Y34" s="12" t="str">
        <f t="shared" si="9"/>
        <v/>
      </c>
      <c r="Z34" s="43"/>
      <c r="AA34" s="43" t="str">
        <f t="shared" si="10"/>
        <v/>
      </c>
      <c r="AB34" s="39"/>
      <c r="AC34" s="56">
        <f t="shared" si="11"/>
        <v>0</v>
      </c>
      <c r="AD34" s="42"/>
      <c r="AE34" s="51" t="str">
        <f t="shared" si="12"/>
        <v/>
      </c>
      <c r="AF34" s="12" t="str">
        <f t="shared" si="13"/>
        <v/>
      </c>
      <c r="AG34" s="43"/>
      <c r="AH34" s="43" t="str">
        <f t="shared" si="14"/>
        <v/>
      </c>
      <c r="AI34" s="39"/>
      <c r="AJ34" s="56">
        <f t="shared" si="15"/>
        <v>0</v>
      </c>
      <c r="AK34" s="42"/>
      <c r="AL34" s="51" t="str">
        <f t="shared" si="16"/>
        <v/>
      </c>
      <c r="AM34" s="12" t="str">
        <f t="shared" si="17"/>
        <v/>
      </c>
      <c r="AN34" s="43"/>
      <c r="AO34" s="12" t="str">
        <f t="shared" si="18"/>
        <v/>
      </c>
      <c r="AP34" s="39"/>
      <c r="AQ34" s="68">
        <f t="shared" si="19"/>
        <v>0</v>
      </c>
      <c r="AR34" s="85"/>
      <c r="AS34" s="51" t="str">
        <f t="shared" si="20"/>
        <v/>
      </c>
      <c r="AT34" s="12" t="str">
        <f t="shared" si="21"/>
        <v/>
      </c>
      <c r="AU34" s="43"/>
      <c r="AV34" s="12" t="str">
        <f t="shared" si="22"/>
        <v/>
      </c>
      <c r="AW34" s="39"/>
      <c r="AX34" s="86">
        <f t="shared" si="23"/>
        <v>0</v>
      </c>
      <c r="AY34" s="85"/>
      <c r="AZ34" s="51" t="str">
        <f t="shared" si="24"/>
        <v/>
      </c>
      <c r="BA34" s="12" t="str">
        <f t="shared" si="25"/>
        <v/>
      </c>
      <c r="BB34" s="43"/>
      <c r="BC34" s="12" t="str">
        <f t="shared" si="26"/>
        <v/>
      </c>
      <c r="BD34" s="39"/>
      <c r="BE34" s="86">
        <f t="shared" si="27"/>
        <v>0</v>
      </c>
      <c r="BF34" s="85"/>
      <c r="BG34" s="51" t="str">
        <f t="shared" si="28"/>
        <v/>
      </c>
      <c r="BH34" s="12" t="str">
        <f t="shared" si="29"/>
        <v/>
      </c>
      <c r="BI34" s="43"/>
      <c r="BJ34" s="12" t="str">
        <f t="shared" si="30"/>
        <v/>
      </c>
      <c r="BK34" s="39"/>
      <c r="BL34" s="86">
        <f t="shared" si="31"/>
        <v>0</v>
      </c>
      <c r="BM34" s="85"/>
      <c r="BN34" s="51" t="str">
        <f t="shared" si="32"/>
        <v/>
      </c>
      <c r="BO34" s="12" t="str">
        <f t="shared" si="33"/>
        <v/>
      </c>
      <c r="BP34" s="43"/>
      <c r="BQ34" s="12" t="str">
        <f t="shared" si="34"/>
        <v/>
      </c>
      <c r="BR34" s="39"/>
      <c r="BS34" s="86">
        <f t="shared" si="35"/>
        <v>0</v>
      </c>
      <c r="BT34" s="6"/>
      <c r="BU34" s="64">
        <f t="shared" si="36"/>
        <v>0</v>
      </c>
      <c r="BV34" s="66"/>
      <c r="BW34" s="66"/>
    </row>
    <row r="35" spans="1:75" s="4" customFormat="1" ht="16.5">
      <c r="A35" s="90"/>
      <c r="B35" s="40"/>
      <c r="C35" s="40"/>
      <c r="D35" s="40"/>
      <c r="E35" s="59">
        <f t="shared" si="37"/>
        <v>0</v>
      </c>
      <c r="F35" s="39"/>
      <c r="G35" s="58" t="str">
        <f>IF($F35&lt;&gt;"",VLOOKUP(F35,Armies!$A$1:$C$300,3,FALSE),"")</f>
        <v/>
      </c>
      <c r="H35" s="41"/>
      <c r="I35" s="42"/>
      <c r="J35" s="51" t="str">
        <f t="shared" si="0"/>
        <v/>
      </c>
      <c r="K35" s="43" t="str">
        <f t="shared" si="1"/>
        <v/>
      </c>
      <c r="L35" s="43"/>
      <c r="M35" s="43" t="str">
        <f t="shared" si="2"/>
        <v/>
      </c>
      <c r="N35" s="39"/>
      <c r="O35" s="56">
        <f t="shared" si="3"/>
        <v>0</v>
      </c>
      <c r="P35" s="42"/>
      <c r="Q35" s="51" t="str">
        <f t="shared" si="4"/>
        <v/>
      </c>
      <c r="R35" s="12" t="str">
        <f t="shared" si="5"/>
        <v/>
      </c>
      <c r="S35" s="43"/>
      <c r="T35" s="43" t="str">
        <f t="shared" si="6"/>
        <v/>
      </c>
      <c r="U35" s="39"/>
      <c r="V35" s="56">
        <f t="shared" si="7"/>
        <v>0</v>
      </c>
      <c r="W35" s="42"/>
      <c r="X35" s="51" t="str">
        <f t="shared" si="8"/>
        <v/>
      </c>
      <c r="Y35" s="12" t="str">
        <f t="shared" si="9"/>
        <v/>
      </c>
      <c r="Z35" s="43"/>
      <c r="AA35" s="43" t="str">
        <f t="shared" si="10"/>
        <v/>
      </c>
      <c r="AB35" s="39"/>
      <c r="AC35" s="56">
        <f t="shared" si="11"/>
        <v>0</v>
      </c>
      <c r="AD35" s="42"/>
      <c r="AE35" s="51" t="str">
        <f t="shared" si="12"/>
        <v/>
      </c>
      <c r="AF35" s="12" t="str">
        <f t="shared" si="13"/>
        <v/>
      </c>
      <c r="AG35" s="43"/>
      <c r="AH35" s="43" t="str">
        <f t="shared" si="14"/>
        <v/>
      </c>
      <c r="AI35" s="39"/>
      <c r="AJ35" s="56">
        <f t="shared" si="15"/>
        <v>0</v>
      </c>
      <c r="AK35" s="42"/>
      <c r="AL35" s="51" t="str">
        <f t="shared" si="16"/>
        <v/>
      </c>
      <c r="AM35" s="12" t="str">
        <f t="shared" si="17"/>
        <v/>
      </c>
      <c r="AN35" s="43"/>
      <c r="AO35" s="12" t="str">
        <f t="shared" si="18"/>
        <v/>
      </c>
      <c r="AP35" s="39"/>
      <c r="AQ35" s="68">
        <f t="shared" si="19"/>
        <v>0</v>
      </c>
      <c r="AR35" s="85"/>
      <c r="AS35" s="51" t="str">
        <f t="shared" si="20"/>
        <v/>
      </c>
      <c r="AT35" s="12" t="str">
        <f t="shared" si="21"/>
        <v/>
      </c>
      <c r="AU35" s="43"/>
      <c r="AV35" s="12" t="str">
        <f t="shared" si="22"/>
        <v/>
      </c>
      <c r="AW35" s="39"/>
      <c r="AX35" s="86">
        <f t="shared" si="23"/>
        <v>0</v>
      </c>
      <c r="AY35" s="85"/>
      <c r="AZ35" s="51" t="str">
        <f t="shared" si="24"/>
        <v/>
      </c>
      <c r="BA35" s="12" t="str">
        <f t="shared" si="25"/>
        <v/>
      </c>
      <c r="BB35" s="43"/>
      <c r="BC35" s="12" t="str">
        <f t="shared" si="26"/>
        <v/>
      </c>
      <c r="BD35" s="39"/>
      <c r="BE35" s="86">
        <f t="shared" si="27"/>
        <v>0</v>
      </c>
      <c r="BF35" s="85"/>
      <c r="BG35" s="51" t="str">
        <f t="shared" si="28"/>
        <v/>
      </c>
      <c r="BH35" s="12" t="str">
        <f t="shared" si="29"/>
        <v/>
      </c>
      <c r="BI35" s="43"/>
      <c r="BJ35" s="12" t="str">
        <f t="shared" si="30"/>
        <v/>
      </c>
      <c r="BK35" s="39"/>
      <c r="BL35" s="86">
        <f t="shared" si="31"/>
        <v>0</v>
      </c>
      <c r="BM35" s="85"/>
      <c r="BN35" s="51" t="str">
        <f t="shared" si="32"/>
        <v/>
      </c>
      <c r="BO35" s="12" t="str">
        <f t="shared" si="33"/>
        <v/>
      </c>
      <c r="BP35" s="43"/>
      <c r="BQ35" s="12" t="str">
        <f t="shared" si="34"/>
        <v/>
      </c>
      <c r="BR35" s="39"/>
      <c r="BS35" s="86">
        <f t="shared" si="35"/>
        <v>0</v>
      </c>
      <c r="BT35" s="6"/>
      <c r="BU35" s="64">
        <f t="shared" si="36"/>
        <v>0</v>
      </c>
      <c r="BV35" s="66"/>
      <c r="BW35" s="66"/>
    </row>
    <row r="36" spans="1:75" s="4" customFormat="1" ht="16.5">
      <c r="A36" s="90"/>
      <c r="B36" s="40"/>
      <c r="C36" s="40"/>
      <c r="D36" s="40"/>
      <c r="E36" s="59">
        <f t="shared" si="37"/>
        <v>0</v>
      </c>
      <c r="F36" s="39"/>
      <c r="G36" s="58" t="str">
        <f>IF($F36&lt;&gt;"",VLOOKUP(F36,Armies!$A$1:$C$300,3,FALSE),"")</f>
        <v/>
      </c>
      <c r="H36" s="41"/>
      <c r="I36" s="42"/>
      <c r="J36" s="51" t="str">
        <f t="shared" si="0"/>
        <v/>
      </c>
      <c r="K36" s="43" t="str">
        <f t="shared" si="1"/>
        <v/>
      </c>
      <c r="L36" s="43"/>
      <c r="M36" s="43" t="str">
        <f t="shared" si="2"/>
        <v/>
      </c>
      <c r="N36" s="39"/>
      <c r="O36" s="56">
        <f t="shared" si="3"/>
        <v>0</v>
      </c>
      <c r="P36" s="42"/>
      <c r="Q36" s="51" t="str">
        <f t="shared" si="4"/>
        <v/>
      </c>
      <c r="R36" s="12" t="str">
        <f t="shared" si="5"/>
        <v/>
      </c>
      <c r="S36" s="43"/>
      <c r="T36" s="43" t="str">
        <f t="shared" si="6"/>
        <v/>
      </c>
      <c r="U36" s="39"/>
      <c r="V36" s="56">
        <f t="shared" si="7"/>
        <v>0</v>
      </c>
      <c r="W36" s="42"/>
      <c r="X36" s="51" t="str">
        <f t="shared" si="8"/>
        <v/>
      </c>
      <c r="Y36" s="12" t="str">
        <f t="shared" si="9"/>
        <v/>
      </c>
      <c r="Z36" s="43"/>
      <c r="AA36" s="43" t="str">
        <f t="shared" si="10"/>
        <v/>
      </c>
      <c r="AB36" s="39"/>
      <c r="AC36" s="56">
        <f t="shared" si="11"/>
        <v>0</v>
      </c>
      <c r="AD36" s="42"/>
      <c r="AE36" s="51" t="str">
        <f t="shared" si="12"/>
        <v/>
      </c>
      <c r="AF36" s="12" t="str">
        <f t="shared" si="13"/>
        <v/>
      </c>
      <c r="AG36" s="43"/>
      <c r="AH36" s="43" t="str">
        <f t="shared" si="14"/>
        <v/>
      </c>
      <c r="AI36" s="39"/>
      <c r="AJ36" s="56">
        <f t="shared" si="15"/>
        <v>0</v>
      </c>
      <c r="AK36" s="42"/>
      <c r="AL36" s="51" t="str">
        <f t="shared" si="16"/>
        <v/>
      </c>
      <c r="AM36" s="12" t="str">
        <f t="shared" si="17"/>
        <v/>
      </c>
      <c r="AN36" s="43"/>
      <c r="AO36" s="12" t="str">
        <f t="shared" si="18"/>
        <v/>
      </c>
      <c r="AP36" s="39"/>
      <c r="AQ36" s="68">
        <f t="shared" si="19"/>
        <v>0</v>
      </c>
      <c r="AR36" s="85"/>
      <c r="AS36" s="51" t="str">
        <f t="shared" si="20"/>
        <v/>
      </c>
      <c r="AT36" s="12" t="str">
        <f t="shared" si="21"/>
        <v/>
      </c>
      <c r="AU36" s="43"/>
      <c r="AV36" s="12" t="str">
        <f t="shared" si="22"/>
        <v/>
      </c>
      <c r="AW36" s="39"/>
      <c r="AX36" s="86">
        <f t="shared" si="23"/>
        <v>0</v>
      </c>
      <c r="AY36" s="85"/>
      <c r="AZ36" s="51" t="str">
        <f t="shared" si="24"/>
        <v/>
      </c>
      <c r="BA36" s="12" t="str">
        <f t="shared" si="25"/>
        <v/>
      </c>
      <c r="BB36" s="43"/>
      <c r="BC36" s="12" t="str">
        <f t="shared" si="26"/>
        <v/>
      </c>
      <c r="BD36" s="39"/>
      <c r="BE36" s="86">
        <f t="shared" si="27"/>
        <v>0</v>
      </c>
      <c r="BF36" s="85"/>
      <c r="BG36" s="51" t="str">
        <f t="shared" si="28"/>
        <v/>
      </c>
      <c r="BH36" s="12" t="str">
        <f t="shared" si="29"/>
        <v/>
      </c>
      <c r="BI36" s="43"/>
      <c r="BJ36" s="12" t="str">
        <f t="shared" si="30"/>
        <v/>
      </c>
      <c r="BK36" s="39"/>
      <c r="BL36" s="86">
        <f t="shared" si="31"/>
        <v>0</v>
      </c>
      <c r="BM36" s="85"/>
      <c r="BN36" s="51" t="str">
        <f t="shared" si="32"/>
        <v/>
      </c>
      <c r="BO36" s="12" t="str">
        <f t="shared" si="33"/>
        <v/>
      </c>
      <c r="BP36" s="43"/>
      <c r="BQ36" s="12" t="str">
        <f t="shared" si="34"/>
        <v/>
      </c>
      <c r="BR36" s="39"/>
      <c r="BS36" s="86">
        <f t="shared" si="35"/>
        <v>0</v>
      </c>
      <c r="BT36" s="6"/>
      <c r="BU36" s="64">
        <f t="shared" si="36"/>
        <v>0</v>
      </c>
      <c r="BV36" s="66"/>
      <c r="BW36" s="66"/>
    </row>
    <row r="37" spans="1:75" s="4" customFormat="1" ht="16.5">
      <c r="A37" s="90"/>
      <c r="B37" s="40"/>
      <c r="C37" s="40"/>
      <c r="D37" s="40"/>
      <c r="E37" s="59">
        <f t="shared" si="37"/>
        <v>0</v>
      </c>
      <c r="F37" s="39"/>
      <c r="G37" s="58" t="str">
        <f>IF($F37&lt;&gt;"",VLOOKUP(F37,Armies!$A$1:$C$300,3,FALSE),"")</f>
        <v/>
      </c>
      <c r="H37" s="41"/>
      <c r="I37" s="42"/>
      <c r="J37" s="51" t="str">
        <f t="shared" si="0"/>
        <v/>
      </c>
      <c r="K37" s="43" t="str">
        <f t="shared" si="1"/>
        <v/>
      </c>
      <c r="L37" s="43"/>
      <c r="M37" s="43" t="str">
        <f t="shared" si="2"/>
        <v/>
      </c>
      <c r="N37" s="39"/>
      <c r="O37" s="56">
        <f t="shared" si="3"/>
        <v>0</v>
      </c>
      <c r="P37" s="42"/>
      <c r="Q37" s="51" t="str">
        <f t="shared" si="4"/>
        <v/>
      </c>
      <c r="R37" s="12" t="str">
        <f t="shared" si="5"/>
        <v/>
      </c>
      <c r="S37" s="43"/>
      <c r="T37" s="43" t="str">
        <f t="shared" si="6"/>
        <v/>
      </c>
      <c r="U37" s="39"/>
      <c r="V37" s="56">
        <f t="shared" si="7"/>
        <v>0</v>
      </c>
      <c r="W37" s="42"/>
      <c r="X37" s="51" t="str">
        <f t="shared" si="8"/>
        <v/>
      </c>
      <c r="Y37" s="12" t="str">
        <f t="shared" si="9"/>
        <v/>
      </c>
      <c r="Z37" s="43"/>
      <c r="AA37" s="43" t="str">
        <f t="shared" si="10"/>
        <v/>
      </c>
      <c r="AB37" s="39"/>
      <c r="AC37" s="56">
        <f t="shared" si="11"/>
        <v>0</v>
      </c>
      <c r="AD37" s="42"/>
      <c r="AE37" s="51" t="str">
        <f t="shared" si="12"/>
        <v/>
      </c>
      <c r="AF37" s="12" t="str">
        <f t="shared" si="13"/>
        <v/>
      </c>
      <c r="AG37" s="43"/>
      <c r="AH37" s="43" t="str">
        <f t="shared" si="14"/>
        <v/>
      </c>
      <c r="AI37" s="39"/>
      <c r="AJ37" s="56">
        <f t="shared" si="15"/>
        <v>0</v>
      </c>
      <c r="AK37" s="42"/>
      <c r="AL37" s="51" t="str">
        <f t="shared" si="16"/>
        <v/>
      </c>
      <c r="AM37" s="12" t="str">
        <f t="shared" si="17"/>
        <v/>
      </c>
      <c r="AN37" s="43"/>
      <c r="AO37" s="12" t="str">
        <f t="shared" si="18"/>
        <v/>
      </c>
      <c r="AP37" s="39"/>
      <c r="AQ37" s="68">
        <f t="shared" si="19"/>
        <v>0</v>
      </c>
      <c r="AR37" s="85"/>
      <c r="AS37" s="51" t="str">
        <f t="shared" si="20"/>
        <v/>
      </c>
      <c r="AT37" s="12" t="str">
        <f t="shared" si="21"/>
        <v/>
      </c>
      <c r="AU37" s="43"/>
      <c r="AV37" s="12" t="str">
        <f t="shared" si="22"/>
        <v/>
      </c>
      <c r="AW37" s="39"/>
      <c r="AX37" s="86">
        <f t="shared" si="23"/>
        <v>0</v>
      </c>
      <c r="AY37" s="85"/>
      <c r="AZ37" s="51" t="str">
        <f t="shared" si="24"/>
        <v/>
      </c>
      <c r="BA37" s="12" t="str">
        <f t="shared" si="25"/>
        <v/>
      </c>
      <c r="BB37" s="43"/>
      <c r="BC37" s="12" t="str">
        <f t="shared" si="26"/>
        <v/>
      </c>
      <c r="BD37" s="39"/>
      <c r="BE37" s="86">
        <f t="shared" si="27"/>
        <v>0</v>
      </c>
      <c r="BF37" s="85"/>
      <c r="BG37" s="51" t="str">
        <f t="shared" si="28"/>
        <v/>
      </c>
      <c r="BH37" s="12" t="str">
        <f t="shared" si="29"/>
        <v/>
      </c>
      <c r="BI37" s="43"/>
      <c r="BJ37" s="12" t="str">
        <f t="shared" si="30"/>
        <v/>
      </c>
      <c r="BK37" s="39"/>
      <c r="BL37" s="86">
        <f t="shared" si="31"/>
        <v>0</v>
      </c>
      <c r="BM37" s="85"/>
      <c r="BN37" s="51" t="str">
        <f t="shared" si="32"/>
        <v/>
      </c>
      <c r="BO37" s="12" t="str">
        <f t="shared" si="33"/>
        <v/>
      </c>
      <c r="BP37" s="43"/>
      <c r="BQ37" s="12" t="str">
        <f t="shared" si="34"/>
        <v/>
      </c>
      <c r="BR37" s="39"/>
      <c r="BS37" s="86">
        <f t="shared" si="35"/>
        <v>0</v>
      </c>
      <c r="BT37" s="6"/>
      <c r="BU37" s="64">
        <f t="shared" si="36"/>
        <v>0</v>
      </c>
      <c r="BV37" s="66"/>
      <c r="BW37" s="66"/>
    </row>
    <row r="38" spans="1:75" s="4" customFormat="1" ht="16.5">
      <c r="A38" s="90"/>
      <c r="B38" s="40"/>
      <c r="C38" s="40"/>
      <c r="D38" s="40"/>
      <c r="E38" s="59">
        <f t="shared" si="37"/>
        <v>0</v>
      </c>
      <c r="F38" s="39"/>
      <c r="G38" s="58" t="str">
        <f>IF($F38&lt;&gt;"",VLOOKUP(F38,Armies!$A$1:$C$300,3,FALSE),"")</f>
        <v/>
      </c>
      <c r="H38" s="41"/>
      <c r="I38" s="42"/>
      <c r="J38" s="51" t="str">
        <f t="shared" si="0"/>
        <v/>
      </c>
      <c r="K38" s="43" t="str">
        <f t="shared" si="1"/>
        <v/>
      </c>
      <c r="L38" s="43"/>
      <c r="M38" s="43" t="str">
        <f t="shared" si="2"/>
        <v/>
      </c>
      <c r="N38" s="39"/>
      <c r="O38" s="56">
        <f t="shared" si="3"/>
        <v>0</v>
      </c>
      <c r="P38" s="42"/>
      <c r="Q38" s="51" t="str">
        <f t="shared" si="4"/>
        <v/>
      </c>
      <c r="R38" s="12" t="str">
        <f t="shared" si="5"/>
        <v/>
      </c>
      <c r="S38" s="43"/>
      <c r="T38" s="43" t="str">
        <f t="shared" si="6"/>
        <v/>
      </c>
      <c r="U38" s="39"/>
      <c r="V38" s="56">
        <f t="shared" si="7"/>
        <v>0</v>
      </c>
      <c r="W38" s="42"/>
      <c r="X38" s="51" t="str">
        <f t="shared" si="8"/>
        <v/>
      </c>
      <c r="Y38" s="12" t="str">
        <f t="shared" si="9"/>
        <v/>
      </c>
      <c r="Z38" s="43"/>
      <c r="AA38" s="43" t="str">
        <f t="shared" si="10"/>
        <v/>
      </c>
      <c r="AB38" s="39"/>
      <c r="AC38" s="56">
        <f t="shared" si="11"/>
        <v>0</v>
      </c>
      <c r="AD38" s="42"/>
      <c r="AE38" s="51" t="str">
        <f t="shared" si="12"/>
        <v/>
      </c>
      <c r="AF38" s="12" t="str">
        <f t="shared" si="13"/>
        <v/>
      </c>
      <c r="AG38" s="43"/>
      <c r="AH38" s="43" t="str">
        <f t="shared" si="14"/>
        <v/>
      </c>
      <c r="AI38" s="39"/>
      <c r="AJ38" s="56">
        <f t="shared" si="15"/>
        <v>0</v>
      </c>
      <c r="AK38" s="42"/>
      <c r="AL38" s="51" t="str">
        <f t="shared" si="16"/>
        <v/>
      </c>
      <c r="AM38" s="12" t="str">
        <f t="shared" si="17"/>
        <v/>
      </c>
      <c r="AN38" s="43"/>
      <c r="AO38" s="12" t="str">
        <f t="shared" si="18"/>
        <v/>
      </c>
      <c r="AP38" s="39"/>
      <c r="AQ38" s="68">
        <f t="shared" si="19"/>
        <v>0</v>
      </c>
      <c r="AR38" s="85"/>
      <c r="AS38" s="51" t="str">
        <f t="shared" si="20"/>
        <v/>
      </c>
      <c r="AT38" s="12" t="str">
        <f t="shared" si="21"/>
        <v/>
      </c>
      <c r="AU38" s="43"/>
      <c r="AV38" s="12" t="str">
        <f t="shared" si="22"/>
        <v/>
      </c>
      <c r="AW38" s="39"/>
      <c r="AX38" s="86">
        <f t="shared" si="23"/>
        <v>0</v>
      </c>
      <c r="AY38" s="85"/>
      <c r="AZ38" s="51" t="str">
        <f t="shared" si="24"/>
        <v/>
      </c>
      <c r="BA38" s="12" t="str">
        <f t="shared" si="25"/>
        <v/>
      </c>
      <c r="BB38" s="43"/>
      <c r="BC38" s="12" t="str">
        <f t="shared" si="26"/>
        <v/>
      </c>
      <c r="BD38" s="39"/>
      <c r="BE38" s="86">
        <f t="shared" si="27"/>
        <v>0</v>
      </c>
      <c r="BF38" s="85"/>
      <c r="BG38" s="51" t="str">
        <f t="shared" si="28"/>
        <v/>
      </c>
      <c r="BH38" s="12" t="str">
        <f t="shared" si="29"/>
        <v/>
      </c>
      <c r="BI38" s="43"/>
      <c r="BJ38" s="12" t="str">
        <f t="shared" si="30"/>
        <v/>
      </c>
      <c r="BK38" s="39"/>
      <c r="BL38" s="86">
        <f t="shared" si="31"/>
        <v>0</v>
      </c>
      <c r="BM38" s="85"/>
      <c r="BN38" s="51" t="str">
        <f t="shared" si="32"/>
        <v/>
      </c>
      <c r="BO38" s="12" t="str">
        <f t="shared" si="33"/>
        <v/>
      </c>
      <c r="BP38" s="43"/>
      <c r="BQ38" s="12" t="str">
        <f t="shared" si="34"/>
        <v/>
      </c>
      <c r="BR38" s="39"/>
      <c r="BS38" s="86">
        <f t="shared" si="35"/>
        <v>0</v>
      </c>
      <c r="BT38" s="6"/>
      <c r="BU38" s="64">
        <f t="shared" si="36"/>
        <v>0</v>
      </c>
      <c r="BV38" s="66"/>
      <c r="BW38" s="66"/>
    </row>
    <row r="39" spans="1:75" s="4" customFormat="1" ht="16.5">
      <c r="A39" s="90"/>
      <c r="B39" s="40"/>
      <c r="C39" s="40"/>
      <c r="D39" s="40"/>
      <c r="E39" s="59">
        <f t="shared" si="37"/>
        <v>0</v>
      </c>
      <c r="F39" s="39"/>
      <c r="G39" s="58" t="str">
        <f>IF($F39&lt;&gt;"",VLOOKUP(F39,Armies!$A$1:$C$300,3,FALSE),"")</f>
        <v/>
      </c>
      <c r="H39" s="41"/>
      <c r="I39" s="42"/>
      <c r="J39" s="51" t="str">
        <f t="shared" si="0"/>
        <v/>
      </c>
      <c r="K39" s="43" t="str">
        <f t="shared" si="1"/>
        <v/>
      </c>
      <c r="L39" s="43"/>
      <c r="M39" s="43" t="str">
        <f t="shared" si="2"/>
        <v/>
      </c>
      <c r="N39" s="39"/>
      <c r="O39" s="56">
        <f t="shared" si="3"/>
        <v>0</v>
      </c>
      <c r="P39" s="42"/>
      <c r="Q39" s="51" t="str">
        <f t="shared" si="4"/>
        <v/>
      </c>
      <c r="R39" s="12" t="str">
        <f t="shared" si="5"/>
        <v/>
      </c>
      <c r="S39" s="43"/>
      <c r="T39" s="43" t="str">
        <f t="shared" si="6"/>
        <v/>
      </c>
      <c r="U39" s="39"/>
      <c r="V39" s="56">
        <f t="shared" si="7"/>
        <v>0</v>
      </c>
      <c r="W39" s="42"/>
      <c r="X39" s="51" t="str">
        <f t="shared" si="8"/>
        <v/>
      </c>
      <c r="Y39" s="12" t="str">
        <f t="shared" si="9"/>
        <v/>
      </c>
      <c r="Z39" s="43"/>
      <c r="AA39" s="43" t="str">
        <f t="shared" si="10"/>
        <v/>
      </c>
      <c r="AB39" s="39"/>
      <c r="AC39" s="56">
        <f t="shared" si="11"/>
        <v>0</v>
      </c>
      <c r="AD39" s="42"/>
      <c r="AE39" s="51" t="str">
        <f t="shared" si="12"/>
        <v/>
      </c>
      <c r="AF39" s="12" t="str">
        <f t="shared" si="13"/>
        <v/>
      </c>
      <c r="AG39" s="43"/>
      <c r="AH39" s="43" t="str">
        <f t="shared" si="14"/>
        <v/>
      </c>
      <c r="AI39" s="39"/>
      <c r="AJ39" s="56">
        <f t="shared" si="15"/>
        <v>0</v>
      </c>
      <c r="AK39" s="42"/>
      <c r="AL39" s="51" t="str">
        <f t="shared" si="16"/>
        <v/>
      </c>
      <c r="AM39" s="12" t="str">
        <f t="shared" si="17"/>
        <v/>
      </c>
      <c r="AN39" s="43"/>
      <c r="AO39" s="12" t="str">
        <f t="shared" si="18"/>
        <v/>
      </c>
      <c r="AP39" s="39"/>
      <c r="AQ39" s="68">
        <f t="shared" si="19"/>
        <v>0</v>
      </c>
      <c r="AR39" s="85"/>
      <c r="AS39" s="51" t="str">
        <f t="shared" si="20"/>
        <v/>
      </c>
      <c r="AT39" s="12" t="str">
        <f t="shared" si="21"/>
        <v/>
      </c>
      <c r="AU39" s="43"/>
      <c r="AV39" s="12" t="str">
        <f t="shared" si="22"/>
        <v/>
      </c>
      <c r="AW39" s="39"/>
      <c r="AX39" s="86">
        <f t="shared" si="23"/>
        <v>0</v>
      </c>
      <c r="AY39" s="85"/>
      <c r="AZ39" s="51" t="str">
        <f t="shared" si="24"/>
        <v/>
      </c>
      <c r="BA39" s="12" t="str">
        <f t="shared" si="25"/>
        <v/>
      </c>
      <c r="BB39" s="43"/>
      <c r="BC39" s="12" t="str">
        <f t="shared" si="26"/>
        <v/>
      </c>
      <c r="BD39" s="39"/>
      <c r="BE39" s="86">
        <f t="shared" si="27"/>
        <v>0</v>
      </c>
      <c r="BF39" s="85"/>
      <c r="BG39" s="51" t="str">
        <f t="shared" si="28"/>
        <v/>
      </c>
      <c r="BH39" s="12" t="str">
        <f t="shared" si="29"/>
        <v/>
      </c>
      <c r="BI39" s="43"/>
      <c r="BJ39" s="12" t="str">
        <f t="shared" si="30"/>
        <v/>
      </c>
      <c r="BK39" s="39"/>
      <c r="BL39" s="86">
        <f t="shared" si="31"/>
        <v>0</v>
      </c>
      <c r="BM39" s="85"/>
      <c r="BN39" s="51" t="str">
        <f t="shared" si="32"/>
        <v/>
      </c>
      <c r="BO39" s="12" t="str">
        <f t="shared" si="33"/>
        <v/>
      </c>
      <c r="BP39" s="43"/>
      <c r="BQ39" s="12" t="str">
        <f t="shared" si="34"/>
        <v/>
      </c>
      <c r="BR39" s="39"/>
      <c r="BS39" s="86">
        <f t="shared" si="35"/>
        <v>0</v>
      </c>
      <c r="BT39" s="6"/>
      <c r="BU39" s="64">
        <f t="shared" si="36"/>
        <v>0</v>
      </c>
      <c r="BV39" s="66"/>
      <c r="BW39" s="66"/>
    </row>
    <row r="40" spans="1:75" s="4" customFormat="1" ht="16.5">
      <c r="A40" s="90"/>
      <c r="B40" s="40"/>
      <c r="C40" s="40"/>
      <c r="D40" s="40"/>
      <c r="E40" s="59">
        <f t="shared" si="37"/>
        <v>0</v>
      </c>
      <c r="F40" s="39"/>
      <c r="G40" s="58" t="str">
        <f>IF($F40&lt;&gt;"",VLOOKUP(F40,Armies!$A$1:$C$300,3,FALSE),"")</f>
        <v/>
      </c>
      <c r="H40" s="41"/>
      <c r="I40" s="42"/>
      <c r="J40" s="51" t="str">
        <f t="shared" ref="J40:J71" si="38">IF(I40&lt;&gt;"",VLOOKUP(I40,$A$8:$C$107,2,FALSE),"")</f>
        <v/>
      </c>
      <c r="K40" s="43" t="str">
        <f t="shared" ref="K40:K71" si="39">IF(I40&lt;&gt;"",IF(I40=$A40,"ERR",IF(OR(I40=$P40,I40=$W40,I40=$AD40,I40=$AK40),"DUP",IF(ISNA(VLOOKUP(I40,$A$8:$A$107,1,FALSE)),"ERR",IF(COUNTIF($I$8:$I$107,I40)&gt;1,"ERR",IF($D40=VLOOKUP(I40,$A$8:$D$107,4,FALSE),"CLUB","OK"))))),"")</f>
        <v/>
      </c>
      <c r="L40" s="43"/>
      <c r="M40" s="43" t="str">
        <f t="shared" ref="M40:M71" si="40">IF(L40&lt;&gt;"",IF(L40="Victoire",IF(VLOOKUP(I40,$A$8:$L$107,12,FALSE)="Défaite","OK","ERR"),IF(L40="Défaite",IF(VLOOKUP(I40,$A$8:$L$107,12,FALSE)="Victoire","OK","ERR"),IF(L40="Nul",IF(VLOOKUP(I40,$A$8:$L$107,12,FALSE)="Nul","OK","ERR")))),"")</f>
        <v/>
      </c>
      <c r="N40" s="39"/>
      <c r="O40" s="56">
        <f t="shared" ref="O40:O71" si="41">IF(L40="Victoire",100-ROUNDDOWN(20*N40/$H40,0),
IF(L40="Défaite",10+ROUNDDOWN(20*VLOOKUP(I40,$A$8:$N$107,14,FALSE)/VLOOKUP(I40,$A$8:$H$107,8,FALSE),0),
IF(AND(L40="Nul",$N40&lt;&gt;$H40),40+(2*ROUNDDOWN(10*VLOOKUP(I40,$A$8:$N$107,14,FALSE)/VLOOKUP(I40,$A$8:$H$107,8,FALSE),0)-ROUNDDOWN(10*N40/$H40,0)),IF(AND(L40="Nul",$N40=$H40),58,0))))</f>
        <v>0</v>
      </c>
      <c r="P40" s="42"/>
      <c r="Q40" s="51" t="str">
        <f t="shared" ref="Q40:Q71" si="42">IF(P40&lt;&gt;"",VLOOKUP(P40,$A$8:$C$107,2,FALSE),"")</f>
        <v/>
      </c>
      <c r="R40" s="12" t="str">
        <f t="shared" ref="R40:R71" si="43">IF(P40&lt;&gt;"",IF(P40=$A40,"ERR",IF(OR(P40=$I40,P40=$W40,P40=$AD40,P40=$AK40),"DUP",IF(ISNA(VLOOKUP(P40,$A$8:$A$107,1,FALSE)),"ERR",IF(COUNTIF($I$8:$I$107,P40)&gt;1,"ERR",IF($D40=VLOOKUP(P40,$A$8:$D$107,4,FALSE),"CLUB","OK"))))),"")</f>
        <v/>
      </c>
      <c r="S40" s="43"/>
      <c r="T40" s="43" t="str">
        <f t="shared" ref="T40:T71" si="44">IF(S40&lt;&gt;"",IF(S40="Victoire",IF(VLOOKUP(P40,$A$8:$AO$107,19,FALSE)="Défaite","OK","ERR"),IF(S40="Défaite",IF(VLOOKUP(P40,$A$8:$AO$107,19,FALSE)="Victoire","OK","ERR"),IF(S40="Nul",IF(VLOOKUP(P40,$A$8:$AO$107,19,FALSE)="Nul","OK","ERR")))),"")</f>
        <v/>
      </c>
      <c r="U40" s="39"/>
      <c r="V40" s="56">
        <f t="shared" ref="V40:V71" si="45">IF(S40="Victoire",100-ROUNDDOWN(20*U40/$H40,0),
IF(S40="Défaite",10+ROUNDDOWN(20*VLOOKUP(P40,$A$8:$AO$107,21,FALSE)/VLOOKUP(P40,$A$8:$H$107,8,FALSE),0),
IF(AND(S40="Nul",$U40&lt;&gt;$H40),40+(2*ROUNDDOWN(10*VLOOKUP(P40,$A$8:$AO$107,21,FALSE)/VLOOKUP(P40,$A$8:$H$107,8,FALSE),0)-ROUNDDOWN(10*U40/$H40,0)),IF(AND(S40="Nul",$U40=$H40),58,0))))</f>
        <v>0</v>
      </c>
      <c r="W40" s="42"/>
      <c r="X40" s="51" t="str">
        <f t="shared" ref="X40:X71" si="46">IF(W40&lt;&gt;"",VLOOKUP(W40,$A$8:$C$107,2,FALSE),"")</f>
        <v/>
      </c>
      <c r="Y40" s="12" t="str">
        <f t="shared" ref="Y40:Y71" si="47">IF(W40&lt;&gt;"",IF(W40=$A40,"ERR",IF(OR(W40=$P40,W40=$I40,W40=$AD40,W40=$AK40),"DUP",IF(ISNA(VLOOKUP(W40,$A$8:$A$107,1,FALSE)),"ERR",IF(COUNTIF($I$8:$I$107,W40)&gt;1,"ERR",IF($D40=VLOOKUP(W40,$A$8:$D$107,4,FALSE),"CLUB","OK"))))),"")</f>
        <v/>
      </c>
      <c r="Z40" s="43"/>
      <c r="AA40" s="43" t="str">
        <f t="shared" ref="AA40:AA71" si="48">IF(Z40&lt;&gt;"",IF(Z40="Victoire",IF(VLOOKUP(W40,$A$8:$AO$107,26,FALSE)="Défaite","OK","ERR"),IF(Z40="Défaite",IF(VLOOKUP(W40,$A$8:$AO$107,26,FALSE)="Victoire","OK","ERR"),IF(Z40="Nul",IF(VLOOKUP(W40,$A$8:$AO$107,26,FALSE)="Nul","OK","ERR")))),"")</f>
        <v/>
      </c>
      <c r="AB40" s="39"/>
      <c r="AC40" s="56">
        <f t="shared" ref="AC40:AC71" si="49">IF(Z40="Victoire",100-ROUNDDOWN(20*AB40/$H40,0),
IF(Z40="Défaite",10+ROUNDDOWN(20*VLOOKUP(W40,$A$8:$AO$107,28,FALSE)/VLOOKUP(W40,$A$8:$H$107,8,FALSE),0),
IF(AND(Z40="Nul",$AB40&lt;&gt;$H40),40+(2*ROUNDDOWN(10*VLOOKUP(W40,$A$8:$AO$107,28,FALSE)/VLOOKUP(W40,$A$8:$H$107,8,FALSE),0)-ROUNDDOWN(10*AB40/$H40,0)),IF(AND(Z40="Nul",$AB40=$H40),58,0))))</f>
        <v>0</v>
      </c>
      <c r="AD40" s="42"/>
      <c r="AE40" s="51" t="str">
        <f t="shared" ref="AE40:AE71" si="50">IF(AD40&lt;&gt;"",VLOOKUP(AD40,$A$8:$C$107,2,FALSE),"")</f>
        <v/>
      </c>
      <c r="AF40" s="12" t="str">
        <f t="shared" ref="AF40:AF71" si="51">IF(AD40&lt;&gt;"",IF(AD40=$A40,"ERR",IF(OR(AD40=$P40,AD40=$W40,AD40=$I40,AD40=$AK40),"DUP",IF(ISNA(VLOOKUP(AD40,$A$8:$A$107,1,FALSE)),"ERR",IF(COUNTIF($I$8:$I$107,AD40)&gt;1,"ERR",IF($D40=VLOOKUP(AD40,$A$8:$D$107,4,FALSE),"CLUB","OK"))))),"")</f>
        <v/>
      </c>
      <c r="AG40" s="43"/>
      <c r="AH40" s="43" t="str">
        <f t="shared" ref="AH40:AH71" si="52">IF(AG40&lt;&gt;"",IF(AG40="Victoire",IF(VLOOKUP(AD40,$A$8:$AO$107,33,FALSE)="Défaite","OK","ERR"),IF(AG40="Défaite",IF(VLOOKUP(AD40,$A$8:$AO$107,33,FALSE)="Victoire","OK","ERR"),IF(AG40="Nul",IF(VLOOKUP(AD40,$A$8:$AO$107,33,FALSE)="Nul","OK","ERR")))),"")</f>
        <v/>
      </c>
      <c r="AI40" s="39"/>
      <c r="AJ40" s="56">
        <f t="shared" ref="AJ40:AJ71" si="53">IF(AG40="Victoire",100-ROUNDDOWN(20*AI40/$H40,0),
IF(AG40="Défaite",10+ROUNDDOWN(20*VLOOKUP(AD40,$A$8:$AO$107,35,FALSE)/VLOOKUP(AD40,$A$8:$H$107,8,FALSE),0),
IF(AND(AG40="Nul",$AI40&lt;&gt;$H40),40+(2*ROUNDDOWN(10*VLOOKUP(AD40,$A$8:$AO$107,35,FALSE)/VLOOKUP(AD40,$A$8:$H$107,8,FALSE),0)-ROUNDDOWN(10*AI40/$H40,0)),IF(AND(AG40="Nul",$AI40=$H40),58,0))))</f>
        <v>0</v>
      </c>
      <c r="AK40" s="42"/>
      <c r="AL40" s="51" t="str">
        <f t="shared" ref="AL40:AL71" si="54">IF(AK40&lt;&gt;"",VLOOKUP(AK40,$A$8:$C$107,2,FALSE),"")</f>
        <v/>
      </c>
      <c r="AM40" s="12" t="str">
        <f t="shared" ref="AM40:AM71" si="55">IF(AK40&lt;&gt;"",IF(AK40=$A40,"ERR",IF(OR(AK40=$P40,AK40=$W40,AK40=$AD40,AK40=$I40),"DUP",IF(ISNA(VLOOKUP(AK40,$A$8:$A$107,1,FALSE)),"ERR",IF(COUNTIF($I$8:$I$107,AK40)&gt;1,"ERR",IF($D40=VLOOKUP(AK40,$A$8:$D$107,4,FALSE),"CLUB","OK"))))),"")</f>
        <v/>
      </c>
      <c r="AN40" s="43"/>
      <c r="AO40" s="12" t="str">
        <f t="shared" ref="AO40:AO71" si="56">IF(AN40&lt;&gt;"",IF(AN40="Victoire",IF(VLOOKUP(AK40,$A$8:$AO$107,40,FALSE)="Défaite","OK","ERR"),IF(AN40="Défaite",IF(VLOOKUP(AK40,$A$8:$AO$107,40,FALSE)="Victoire","OK","ERR"),IF(AN40="Nul",IF(VLOOKUP(AK40,$A$8:$AO$107,40,FALSE)="Nul","OK","ERR")))),"")</f>
        <v/>
      </c>
      <c r="AP40" s="39"/>
      <c r="AQ40" s="68">
        <f t="shared" ref="AQ40:AQ71" si="57">IF(AN40="Victoire",100-ROUNDDOWN(20*AP40/$H40,0),
IF(AN40="Défaite",10+ROUNDDOWN(20*VLOOKUP(AK40,$A$8:$CB$107,42,FALSE)/VLOOKUP(AK40,$A$8:$H$107,8,FALSE),0),
IF(AND(AN40="Nul",$AP40&lt;&gt;$H40),40+(2*ROUNDDOWN(10*VLOOKUP(AK40,$A$8:$CB$107,42,FALSE)/VLOOKUP(AK40,$A$8:$H$107,8,FALSE),0)-ROUNDDOWN(10*AP40/$H40,0)),IF(AND(AN40="Nul",$AP40=$H40),58,0))))</f>
        <v>0</v>
      </c>
      <c r="AR40" s="85"/>
      <c r="AS40" s="51" t="str">
        <f t="shared" ref="AS40:AS71" si="58">IF(AR40&lt;&gt;"",VLOOKUP(AR40,$A$8:$C$107,2,FALSE),"")</f>
        <v/>
      </c>
      <c r="AT40" s="12" t="str">
        <f t="shared" ref="AT40:AT71" si="59">IF(AR40&lt;&gt;"",IF(AR40=$A40,"ERR",IF(OR(AR40=$I40,AR40=$P40,AR40=$W40,AR40=$AD40,AR40=$AK40),"DUP",IF(ISNA(VLOOKUP(AR40,$A$8:$A$107,1,FALSE)),"ERR",IF(COUNTIF($I$8:$I$107,AR40)&gt;1,"ERR",IF($D40=VLOOKUP(AR40,$A$8:$D$107,4,FALSE),"CLUB","OK"))))),"")</f>
        <v/>
      </c>
      <c r="AU40" s="43"/>
      <c r="AV40" s="12" t="str">
        <f t="shared" ref="AV40:AV71" si="60">IF(AU40&lt;&gt;"",IF(AU40="Victoire",IF(VLOOKUP(AR40,$A$8:$BL$107,47,FALSE)="Défaite","OK","ERR"),IF(AU40="Défaite",IF(VLOOKUP(AR40,$A$8:$BL$107,47,FALSE)="Victoire","OK","ERR"),IF(AU40="Nul",IF(VLOOKUP(AR40,$A$8:$BL$107,47,FALSE)="Nul","OK","ERR")))),"")</f>
        <v/>
      </c>
      <c r="AW40" s="39"/>
      <c r="AX40" s="86">
        <f t="shared" ref="AX40:AX71" si="61">IF(AU40="Victoire",100-ROUNDDOWN(20*AW40/$H40,0),
IF(AU40="Défaite",10+ROUNDDOWN(20*VLOOKUP(AR40,$A$8:$CB$107,49,FALSE)/VLOOKUP(AR40,$A$8:$H$107,8,FALSE),0),
IF(AND(AU40="Nul",$AW40&lt;&gt;$H40),40+(2*ROUNDDOWN(10*VLOOKUP(AR40,$A$8:$CB$107,49,FALSE)/VLOOKUP(AR40,$A$8:$H$107,8,FALSE),0)-ROUNDDOWN(10*AW40/$H40,0)),IF(AND(AU40="Nul",$AW40=$H40),58,0))))</f>
        <v>0</v>
      </c>
      <c r="AY40" s="85"/>
      <c r="AZ40" s="51" t="str">
        <f t="shared" ref="AZ40:AZ71" si="62">IF(AY40&lt;&gt;"",VLOOKUP(AY40,$A$8:$C$107,2,FALSE),"")</f>
        <v/>
      </c>
      <c r="BA40" s="12" t="str">
        <f t="shared" ref="BA40:BA71" si="63">IF(AY40&lt;&gt;"",IF(AY40=$A40,"ERR",IF(OR(AY40=$I40,AY40=$P40,AY40=$W40,AY40=$AD40,AY40=$AK40,AY40=$AR40),"DUP",IF(ISNA(VLOOKUP(AY40,$A$8:$A$107,1,FALSE)),"ERR",IF(COUNTIF($I$8:$I$107,AY40)&gt;1,"ERR",IF($D40=VLOOKUP(AY40,$A$8:$D$107,4,FALSE),"CLUB","OK"))))),"")</f>
        <v/>
      </c>
      <c r="BB40" s="43"/>
      <c r="BC40" s="12" t="str">
        <f t="shared" ref="BC40:BC71" si="64">IF(BB40&lt;&gt;"",IF(BB40="Victoire",IF(VLOOKUP(AY40,$A$8:$BL$107,54,FALSE)="Défaite","OK","ERR"),IF(BB40="Défaite",IF(VLOOKUP(AY40,$A$8:$BL$107,54,FALSE)="Victoire","OK","ERR"),IF(BB40="Nul",IF(VLOOKUP(AY40,$A$8:$BL$107,54,FALSE)="Nul","OK","ERR")))),"")</f>
        <v/>
      </c>
      <c r="BD40" s="39"/>
      <c r="BE40" s="86">
        <f t="shared" ref="BE40:BE71" si="65">IF(BB40="Victoire",100-ROUNDDOWN(20*BD40/$H40,0),
IF(BB40="Défaite",10+ROUNDDOWN(20*VLOOKUP(AY40,$A$8:$CB$107,56,FALSE)/VLOOKUP(AY40,$A$8:$H$107,8,FALSE),0),
IF(AND(BB40="Nul",$BD40&lt;&gt;$H40),40+(2*ROUNDDOWN(10*VLOOKUP(AY40,$A$8:$CB$107,56,FALSE)/VLOOKUP(AY40,$A$8:$H$107,8,FALSE),0)-ROUNDDOWN(10*BD40/$H40,0)),IF(AND(BB40="Nul",$BD40=$H40),58,0))))</f>
        <v>0</v>
      </c>
      <c r="BF40" s="85"/>
      <c r="BG40" s="51" t="str">
        <f t="shared" ref="BG40:BG71" si="66">IF(BF40&lt;&gt;"",VLOOKUP(BF40,$A$8:$C$107,2,FALSE),"")</f>
        <v/>
      </c>
      <c r="BH40" s="12" t="str">
        <f t="shared" ref="BH40:BH71" si="67">IF(BF40&lt;&gt;"",IF(BF40=$A40,"ERR",IF(OR(BF40=$I40,BF40=$P40,BF40=$W40,BF40=$AD40,BF40=$AK40,BF40=$AR40,BF40=$AY40),"DUP",IF(ISNA(VLOOKUP(BF40,$A$8:$A$107,1,FALSE)),"ERR",IF(COUNTIF($I$8:$I$107,BF40)&gt;1,"ERR",IF($D40=VLOOKUP(BF40,$A$8:$D$107,4,FALSE),"CLUB","OK"))))),"")</f>
        <v/>
      </c>
      <c r="BI40" s="43"/>
      <c r="BJ40" s="12" t="str">
        <f t="shared" ref="BJ40:BJ71" si="68">IF(BI40&lt;&gt;"",IF(BI40="Victoire",IF(VLOOKUP(BF40,$A$8:$BL$107,61,FALSE)="Défaite","OK","ERR"),IF(BI40="Défaite",IF(VLOOKUP(BF40,$A$8:$BL$107,61,FALSE)="Victoire","OK","ERR"),IF(BI40="Nul",IF(VLOOKUP(BF40,$A$8:$BL$107,61,FALSE)="Nul","OK","ERR")))),"")</f>
        <v/>
      </c>
      <c r="BK40" s="39"/>
      <c r="BL40" s="86">
        <f t="shared" ref="BL40:BL71" si="69">IF(BI40="Victoire",100-ROUNDDOWN(20*BK40/$H40,0),
IF(BI40="Défaite",10+ROUNDDOWN(20*VLOOKUP(BF40,$A$8:$CB$107,63,FALSE)/VLOOKUP(BF40,$A$8:$H$107,8,FALSE),0),
IF(AND(BI40="Nul",$BK40&lt;&gt;$H40),40+(2*ROUNDDOWN(10*VLOOKUP(BF40,$A$8:$CB$107,63,FALSE)/VLOOKUP(BF40,$A$8:$H$107,8,FALSE),0)-ROUNDDOWN(10*BK40/$H40,0)),IF(AND(BI40="Nul",$BK40=$H40),58,0))))</f>
        <v>0</v>
      </c>
      <c r="BM40" s="85"/>
      <c r="BN40" s="51" t="str">
        <f t="shared" ref="BN40:BN71" si="70">IF(BM40&lt;&gt;"",VLOOKUP(BM40,$A$8:$C$107,2,FALSE),"")</f>
        <v/>
      </c>
      <c r="BO40" s="12" t="str">
        <f t="shared" ref="BO40:BO71" si="71">IF(BM40&lt;&gt;"",IF(BM40=$A40,"ERR",IF(OR(BM40=$I40,BM40=$P40,BM40=$W40,BM40=$AD40,BM40=$AK40,BM40=$AR40,BM40=$AY40,BM40=$BF40),"DUP",IF(ISNA(VLOOKUP(BM40,$A$8:$A$107,1,FALSE)),"ERR",IF(COUNTIF($I$8:$I$107,BM40)&gt;1,"ERR",IF($D40=VLOOKUP(BM40,$A$8:$D$107,4,FALSE),"CLUB","OK"))))),"")</f>
        <v/>
      </c>
      <c r="BP40" s="43"/>
      <c r="BQ40" s="12" t="str">
        <f t="shared" ref="BQ40:BQ71" si="72">IF(BP40&lt;&gt;"",IF(BP40="Victoire",IF(VLOOKUP(BM40,$A$8:$BS$107,68,FALSE)="Défaite","OK","ERR"),IF(BP40="Défaite",IF(VLOOKUP(BM40,$A$8:$BS$107,68,FALSE)="Victoire","OK","ERR"),IF(BP40="Nul",IF(VLOOKUP(BM40,$A$8:$BS$107,68,FALSE)="Nul","OK","ERR")))),"")</f>
        <v/>
      </c>
      <c r="BR40" s="39"/>
      <c r="BS40" s="86">
        <f t="shared" ref="BS40:BS71" si="73">IF(BP40="Victoire",100-ROUNDDOWN(20*BR40/$H40,0),
IF(BP40="Défaite",10+ROUNDDOWN(20*VLOOKUP(BM40,$A$8:$CB$107,70,FALSE)/VLOOKUP(BM40,$A$8:$H$107,8,FALSE),0),
IF(AND(BP40="Nul",$BR40&lt;&gt;$H40),40+(2*ROUNDDOWN(10*VLOOKUP(BM40,$A$8:$CB$107,70,FALSE)/VLOOKUP(BM40,$A$8:$H$107,8,FALSE),0)-ROUNDDOWN(10*BR40/$H40,0)),IF(AND(BP40="Nul",$BR40=$H40),58,0))))</f>
        <v>0</v>
      </c>
      <c r="BT40" s="6"/>
      <c r="BU40" s="64">
        <f t="shared" ref="BU40:BU71" si="74">IF($I40&lt;&gt;"",VLOOKUP($I40,$A$8:$N$107,5,FALSE),0)+IF($P40&lt;&gt;"",VLOOKUP($P40,$A$8:$N$107,5,FALSE),0)+IF($W40&lt;&gt;"",VLOOKUP($W40,$A$8:$N$107,5,FALSE),0)+IF($AD40&lt;&gt;"",VLOOKUP($AD40,$A$8:$N$107,5,FALSE),0)+IF($AK40&lt;&gt;"",VLOOKUP($AK40,$A$8:$N$107,5,FALSE),0)+IF($AR40&lt;&gt;"",VLOOKUP($AR40,$A$8:$N$107,5,FALSE),0)+IF($AY40&lt;&gt;"",VLOOKUP($AY40,$A$8:$N$107,5,FALSE),0)+IF($BF40&lt;&gt;"",VLOOKUP($BF40,$A$8:$N$107,5,FALSE),0)+IF($BM40&lt;&gt;"",VLOOKUP($BM40,$A$8:$N$107,5,FALSE),0)</f>
        <v>0</v>
      </c>
      <c r="BV40" s="66"/>
      <c r="BW40" s="66"/>
    </row>
    <row r="41" spans="1:75" s="4" customFormat="1" ht="16.5">
      <c r="A41" s="90"/>
      <c r="B41" s="40"/>
      <c r="C41" s="40"/>
      <c r="D41" s="40"/>
      <c r="E41" s="59">
        <f t="shared" si="37"/>
        <v>0</v>
      </c>
      <c r="F41" s="39"/>
      <c r="G41" s="58" t="str">
        <f>IF($F41&lt;&gt;"",VLOOKUP(F41,Armies!$A$1:$C$300,3,FALSE),"")</f>
        <v/>
      </c>
      <c r="H41" s="41"/>
      <c r="I41" s="42"/>
      <c r="J41" s="51" t="str">
        <f t="shared" si="38"/>
        <v/>
      </c>
      <c r="K41" s="43" t="str">
        <f t="shared" si="39"/>
        <v/>
      </c>
      <c r="L41" s="43"/>
      <c r="M41" s="43" t="str">
        <f t="shared" si="40"/>
        <v/>
      </c>
      <c r="N41" s="39"/>
      <c r="O41" s="56">
        <f t="shared" si="41"/>
        <v>0</v>
      </c>
      <c r="P41" s="42"/>
      <c r="Q41" s="51" t="str">
        <f t="shared" si="42"/>
        <v/>
      </c>
      <c r="R41" s="12" t="str">
        <f t="shared" si="43"/>
        <v/>
      </c>
      <c r="S41" s="43"/>
      <c r="T41" s="43" t="str">
        <f t="shared" si="44"/>
        <v/>
      </c>
      <c r="U41" s="39"/>
      <c r="V41" s="56">
        <f t="shared" si="45"/>
        <v>0</v>
      </c>
      <c r="W41" s="42"/>
      <c r="X41" s="51" t="str">
        <f t="shared" si="46"/>
        <v/>
      </c>
      <c r="Y41" s="12" t="str">
        <f t="shared" si="47"/>
        <v/>
      </c>
      <c r="Z41" s="43"/>
      <c r="AA41" s="43" t="str">
        <f t="shared" si="48"/>
        <v/>
      </c>
      <c r="AB41" s="39"/>
      <c r="AC41" s="56">
        <f t="shared" si="49"/>
        <v>0</v>
      </c>
      <c r="AD41" s="42"/>
      <c r="AE41" s="51" t="str">
        <f t="shared" si="50"/>
        <v/>
      </c>
      <c r="AF41" s="12" t="str">
        <f t="shared" si="51"/>
        <v/>
      </c>
      <c r="AG41" s="43"/>
      <c r="AH41" s="43" t="str">
        <f t="shared" si="52"/>
        <v/>
      </c>
      <c r="AI41" s="39"/>
      <c r="AJ41" s="56">
        <f t="shared" si="53"/>
        <v>0</v>
      </c>
      <c r="AK41" s="42"/>
      <c r="AL41" s="51" t="str">
        <f t="shared" si="54"/>
        <v/>
      </c>
      <c r="AM41" s="12" t="str">
        <f t="shared" si="55"/>
        <v/>
      </c>
      <c r="AN41" s="43"/>
      <c r="AO41" s="12" t="str">
        <f t="shared" si="56"/>
        <v/>
      </c>
      <c r="AP41" s="39"/>
      <c r="AQ41" s="68">
        <f t="shared" si="57"/>
        <v>0</v>
      </c>
      <c r="AR41" s="85"/>
      <c r="AS41" s="51" t="str">
        <f t="shared" si="58"/>
        <v/>
      </c>
      <c r="AT41" s="12" t="str">
        <f t="shared" si="59"/>
        <v/>
      </c>
      <c r="AU41" s="43"/>
      <c r="AV41" s="12" t="str">
        <f t="shared" si="60"/>
        <v/>
      </c>
      <c r="AW41" s="39"/>
      <c r="AX41" s="86">
        <f t="shared" si="61"/>
        <v>0</v>
      </c>
      <c r="AY41" s="85"/>
      <c r="AZ41" s="51" t="str">
        <f t="shared" si="62"/>
        <v/>
      </c>
      <c r="BA41" s="12" t="str">
        <f t="shared" si="63"/>
        <v/>
      </c>
      <c r="BB41" s="43"/>
      <c r="BC41" s="12" t="str">
        <f t="shared" si="64"/>
        <v/>
      </c>
      <c r="BD41" s="39"/>
      <c r="BE41" s="86">
        <f t="shared" si="65"/>
        <v>0</v>
      </c>
      <c r="BF41" s="85"/>
      <c r="BG41" s="51" t="str">
        <f t="shared" si="66"/>
        <v/>
      </c>
      <c r="BH41" s="12" t="str">
        <f t="shared" si="67"/>
        <v/>
      </c>
      <c r="BI41" s="43"/>
      <c r="BJ41" s="12" t="str">
        <f t="shared" si="68"/>
        <v/>
      </c>
      <c r="BK41" s="39"/>
      <c r="BL41" s="86">
        <f t="shared" si="69"/>
        <v>0</v>
      </c>
      <c r="BM41" s="85"/>
      <c r="BN41" s="51" t="str">
        <f t="shared" si="70"/>
        <v/>
      </c>
      <c r="BO41" s="12" t="str">
        <f t="shared" si="71"/>
        <v/>
      </c>
      <c r="BP41" s="43"/>
      <c r="BQ41" s="12" t="str">
        <f t="shared" si="72"/>
        <v/>
      </c>
      <c r="BR41" s="39"/>
      <c r="BS41" s="86">
        <f t="shared" si="73"/>
        <v>0</v>
      </c>
      <c r="BT41" s="6"/>
      <c r="BU41" s="64">
        <f t="shared" si="74"/>
        <v>0</v>
      </c>
      <c r="BV41" s="66"/>
      <c r="BW41" s="66"/>
    </row>
    <row r="42" spans="1:75" s="4" customFormat="1" ht="16.5">
      <c r="A42" s="90"/>
      <c r="B42" s="40"/>
      <c r="C42" s="40"/>
      <c r="D42" s="40"/>
      <c r="E42" s="59">
        <f t="shared" si="37"/>
        <v>0</v>
      </c>
      <c r="F42" s="39"/>
      <c r="G42" s="58" t="str">
        <f>IF($F42&lt;&gt;"",VLOOKUP(F42,Armies!$A$1:$C$300,3,FALSE),"")</f>
        <v/>
      </c>
      <c r="H42" s="41"/>
      <c r="I42" s="42"/>
      <c r="J42" s="51" t="str">
        <f t="shared" si="38"/>
        <v/>
      </c>
      <c r="K42" s="43" t="str">
        <f t="shared" si="39"/>
        <v/>
      </c>
      <c r="L42" s="43"/>
      <c r="M42" s="43" t="str">
        <f t="shared" si="40"/>
        <v/>
      </c>
      <c r="N42" s="39"/>
      <c r="O42" s="56">
        <f t="shared" si="41"/>
        <v>0</v>
      </c>
      <c r="P42" s="42"/>
      <c r="Q42" s="51" t="str">
        <f t="shared" si="42"/>
        <v/>
      </c>
      <c r="R42" s="12" t="str">
        <f t="shared" si="43"/>
        <v/>
      </c>
      <c r="S42" s="43"/>
      <c r="T42" s="43" t="str">
        <f t="shared" si="44"/>
        <v/>
      </c>
      <c r="U42" s="39"/>
      <c r="V42" s="56">
        <f t="shared" si="45"/>
        <v>0</v>
      </c>
      <c r="W42" s="42"/>
      <c r="X42" s="51" t="str">
        <f t="shared" si="46"/>
        <v/>
      </c>
      <c r="Y42" s="12" t="str">
        <f t="shared" si="47"/>
        <v/>
      </c>
      <c r="Z42" s="43"/>
      <c r="AA42" s="43" t="str">
        <f t="shared" si="48"/>
        <v/>
      </c>
      <c r="AB42" s="39"/>
      <c r="AC42" s="56">
        <f t="shared" si="49"/>
        <v>0</v>
      </c>
      <c r="AD42" s="42"/>
      <c r="AE42" s="51" t="str">
        <f t="shared" si="50"/>
        <v/>
      </c>
      <c r="AF42" s="12" t="str">
        <f t="shared" si="51"/>
        <v/>
      </c>
      <c r="AG42" s="43"/>
      <c r="AH42" s="43" t="str">
        <f t="shared" si="52"/>
        <v/>
      </c>
      <c r="AI42" s="39"/>
      <c r="AJ42" s="56">
        <f t="shared" si="53"/>
        <v>0</v>
      </c>
      <c r="AK42" s="42"/>
      <c r="AL42" s="51" t="str">
        <f t="shared" si="54"/>
        <v/>
      </c>
      <c r="AM42" s="12" t="str">
        <f t="shared" si="55"/>
        <v/>
      </c>
      <c r="AN42" s="43"/>
      <c r="AO42" s="12" t="str">
        <f t="shared" si="56"/>
        <v/>
      </c>
      <c r="AP42" s="39"/>
      <c r="AQ42" s="68">
        <f t="shared" si="57"/>
        <v>0</v>
      </c>
      <c r="AR42" s="85"/>
      <c r="AS42" s="51" t="str">
        <f t="shared" si="58"/>
        <v/>
      </c>
      <c r="AT42" s="12" t="str">
        <f t="shared" si="59"/>
        <v/>
      </c>
      <c r="AU42" s="43"/>
      <c r="AV42" s="12" t="str">
        <f t="shared" si="60"/>
        <v/>
      </c>
      <c r="AW42" s="39"/>
      <c r="AX42" s="86">
        <f t="shared" si="61"/>
        <v>0</v>
      </c>
      <c r="AY42" s="85"/>
      <c r="AZ42" s="51" t="str">
        <f t="shared" si="62"/>
        <v/>
      </c>
      <c r="BA42" s="12" t="str">
        <f t="shared" si="63"/>
        <v/>
      </c>
      <c r="BB42" s="43"/>
      <c r="BC42" s="12" t="str">
        <f t="shared" si="64"/>
        <v/>
      </c>
      <c r="BD42" s="39"/>
      <c r="BE42" s="86">
        <f t="shared" si="65"/>
        <v>0</v>
      </c>
      <c r="BF42" s="85"/>
      <c r="BG42" s="51" t="str">
        <f t="shared" si="66"/>
        <v/>
      </c>
      <c r="BH42" s="12" t="str">
        <f t="shared" si="67"/>
        <v/>
      </c>
      <c r="BI42" s="43"/>
      <c r="BJ42" s="12" t="str">
        <f t="shared" si="68"/>
        <v/>
      </c>
      <c r="BK42" s="39"/>
      <c r="BL42" s="86">
        <f t="shared" si="69"/>
        <v>0</v>
      </c>
      <c r="BM42" s="85"/>
      <c r="BN42" s="51" t="str">
        <f t="shared" si="70"/>
        <v/>
      </c>
      <c r="BO42" s="12" t="str">
        <f t="shared" si="71"/>
        <v/>
      </c>
      <c r="BP42" s="43"/>
      <c r="BQ42" s="12" t="str">
        <f t="shared" si="72"/>
        <v/>
      </c>
      <c r="BR42" s="39"/>
      <c r="BS42" s="86">
        <f t="shared" si="73"/>
        <v>0</v>
      </c>
      <c r="BT42" s="6"/>
      <c r="BU42" s="64">
        <f t="shared" si="74"/>
        <v>0</v>
      </c>
      <c r="BV42" s="66"/>
      <c r="BW42" s="66"/>
    </row>
    <row r="43" spans="1:75" s="4" customFormat="1" ht="16.5">
      <c r="A43" s="90"/>
      <c r="B43" s="40"/>
      <c r="C43" s="40"/>
      <c r="D43" s="40"/>
      <c r="E43" s="59">
        <f t="shared" si="37"/>
        <v>0</v>
      </c>
      <c r="F43" s="39"/>
      <c r="G43" s="58" t="str">
        <f>IF($F43&lt;&gt;"",VLOOKUP(F43,Armies!$A$1:$C$300,3,FALSE),"")</f>
        <v/>
      </c>
      <c r="H43" s="41"/>
      <c r="I43" s="42"/>
      <c r="J43" s="51" t="str">
        <f t="shared" si="38"/>
        <v/>
      </c>
      <c r="K43" s="43" t="str">
        <f t="shared" si="39"/>
        <v/>
      </c>
      <c r="L43" s="43"/>
      <c r="M43" s="43" t="str">
        <f t="shared" si="40"/>
        <v/>
      </c>
      <c r="N43" s="39"/>
      <c r="O43" s="56">
        <f t="shared" si="41"/>
        <v>0</v>
      </c>
      <c r="P43" s="42"/>
      <c r="Q43" s="51" t="str">
        <f t="shared" si="42"/>
        <v/>
      </c>
      <c r="R43" s="12" t="str">
        <f t="shared" si="43"/>
        <v/>
      </c>
      <c r="S43" s="43"/>
      <c r="T43" s="43" t="str">
        <f t="shared" si="44"/>
        <v/>
      </c>
      <c r="U43" s="39"/>
      <c r="V43" s="56">
        <f t="shared" si="45"/>
        <v>0</v>
      </c>
      <c r="W43" s="42"/>
      <c r="X43" s="51" t="str">
        <f t="shared" si="46"/>
        <v/>
      </c>
      <c r="Y43" s="12" t="str">
        <f t="shared" si="47"/>
        <v/>
      </c>
      <c r="Z43" s="43"/>
      <c r="AA43" s="43" t="str">
        <f t="shared" si="48"/>
        <v/>
      </c>
      <c r="AB43" s="39"/>
      <c r="AC43" s="56">
        <f t="shared" si="49"/>
        <v>0</v>
      </c>
      <c r="AD43" s="42"/>
      <c r="AE43" s="51" t="str">
        <f t="shared" si="50"/>
        <v/>
      </c>
      <c r="AF43" s="12" t="str">
        <f t="shared" si="51"/>
        <v/>
      </c>
      <c r="AG43" s="43"/>
      <c r="AH43" s="43" t="str">
        <f t="shared" si="52"/>
        <v/>
      </c>
      <c r="AI43" s="39"/>
      <c r="AJ43" s="56">
        <f t="shared" si="53"/>
        <v>0</v>
      </c>
      <c r="AK43" s="42"/>
      <c r="AL43" s="51" t="str">
        <f t="shared" si="54"/>
        <v/>
      </c>
      <c r="AM43" s="12" t="str">
        <f t="shared" si="55"/>
        <v/>
      </c>
      <c r="AN43" s="43"/>
      <c r="AO43" s="12" t="str">
        <f t="shared" si="56"/>
        <v/>
      </c>
      <c r="AP43" s="39"/>
      <c r="AQ43" s="68">
        <f t="shared" si="57"/>
        <v>0</v>
      </c>
      <c r="AR43" s="85"/>
      <c r="AS43" s="51" t="str">
        <f t="shared" si="58"/>
        <v/>
      </c>
      <c r="AT43" s="12" t="str">
        <f t="shared" si="59"/>
        <v/>
      </c>
      <c r="AU43" s="43"/>
      <c r="AV43" s="12" t="str">
        <f t="shared" si="60"/>
        <v/>
      </c>
      <c r="AW43" s="39"/>
      <c r="AX43" s="86">
        <f t="shared" si="61"/>
        <v>0</v>
      </c>
      <c r="AY43" s="85"/>
      <c r="AZ43" s="51" t="str">
        <f t="shared" si="62"/>
        <v/>
      </c>
      <c r="BA43" s="12" t="str">
        <f t="shared" si="63"/>
        <v/>
      </c>
      <c r="BB43" s="43"/>
      <c r="BC43" s="12" t="str">
        <f t="shared" si="64"/>
        <v/>
      </c>
      <c r="BD43" s="39"/>
      <c r="BE43" s="86">
        <f t="shared" si="65"/>
        <v>0</v>
      </c>
      <c r="BF43" s="85"/>
      <c r="BG43" s="51" t="str">
        <f t="shared" si="66"/>
        <v/>
      </c>
      <c r="BH43" s="12" t="str">
        <f t="shared" si="67"/>
        <v/>
      </c>
      <c r="BI43" s="43"/>
      <c r="BJ43" s="12" t="str">
        <f t="shared" si="68"/>
        <v/>
      </c>
      <c r="BK43" s="39"/>
      <c r="BL43" s="86">
        <f t="shared" si="69"/>
        <v>0</v>
      </c>
      <c r="BM43" s="85"/>
      <c r="BN43" s="51" t="str">
        <f t="shared" si="70"/>
        <v/>
      </c>
      <c r="BO43" s="12" t="str">
        <f t="shared" si="71"/>
        <v/>
      </c>
      <c r="BP43" s="43"/>
      <c r="BQ43" s="12" t="str">
        <f t="shared" si="72"/>
        <v/>
      </c>
      <c r="BR43" s="39"/>
      <c r="BS43" s="86">
        <f t="shared" si="73"/>
        <v>0</v>
      </c>
      <c r="BT43" s="6"/>
      <c r="BU43" s="64">
        <f t="shared" si="74"/>
        <v>0</v>
      </c>
      <c r="BV43" s="66"/>
      <c r="BW43" s="66"/>
    </row>
    <row r="44" spans="1:75" s="4" customFormat="1" ht="16.5">
      <c r="A44" s="90"/>
      <c r="B44" s="40"/>
      <c r="C44" s="40"/>
      <c r="D44" s="40"/>
      <c r="E44" s="59">
        <f t="shared" si="37"/>
        <v>0</v>
      </c>
      <c r="F44" s="39"/>
      <c r="G44" s="58" t="str">
        <f>IF($F44&lt;&gt;"",VLOOKUP(F44,Armies!$A$1:$C$300,3,FALSE),"")</f>
        <v/>
      </c>
      <c r="H44" s="41"/>
      <c r="I44" s="42"/>
      <c r="J44" s="51" t="str">
        <f t="shared" si="38"/>
        <v/>
      </c>
      <c r="K44" s="43" t="str">
        <f t="shared" si="39"/>
        <v/>
      </c>
      <c r="L44" s="43"/>
      <c r="M44" s="43" t="str">
        <f t="shared" si="40"/>
        <v/>
      </c>
      <c r="N44" s="39"/>
      <c r="O44" s="56">
        <f t="shared" si="41"/>
        <v>0</v>
      </c>
      <c r="P44" s="42"/>
      <c r="Q44" s="51" t="str">
        <f t="shared" si="42"/>
        <v/>
      </c>
      <c r="R44" s="12" t="str">
        <f t="shared" si="43"/>
        <v/>
      </c>
      <c r="S44" s="43"/>
      <c r="T44" s="43" t="str">
        <f t="shared" si="44"/>
        <v/>
      </c>
      <c r="U44" s="39"/>
      <c r="V44" s="56">
        <f t="shared" si="45"/>
        <v>0</v>
      </c>
      <c r="W44" s="42"/>
      <c r="X44" s="51" t="str">
        <f t="shared" si="46"/>
        <v/>
      </c>
      <c r="Y44" s="12" t="str">
        <f t="shared" si="47"/>
        <v/>
      </c>
      <c r="Z44" s="43"/>
      <c r="AA44" s="43" t="str">
        <f t="shared" si="48"/>
        <v/>
      </c>
      <c r="AB44" s="39"/>
      <c r="AC44" s="56">
        <f t="shared" si="49"/>
        <v>0</v>
      </c>
      <c r="AD44" s="42"/>
      <c r="AE44" s="51" t="str">
        <f t="shared" si="50"/>
        <v/>
      </c>
      <c r="AF44" s="12" t="str">
        <f t="shared" si="51"/>
        <v/>
      </c>
      <c r="AG44" s="43"/>
      <c r="AH44" s="43" t="str">
        <f t="shared" si="52"/>
        <v/>
      </c>
      <c r="AI44" s="39"/>
      <c r="AJ44" s="56">
        <f t="shared" si="53"/>
        <v>0</v>
      </c>
      <c r="AK44" s="42"/>
      <c r="AL44" s="51" t="str">
        <f t="shared" si="54"/>
        <v/>
      </c>
      <c r="AM44" s="12" t="str">
        <f t="shared" si="55"/>
        <v/>
      </c>
      <c r="AN44" s="43"/>
      <c r="AO44" s="12" t="str">
        <f t="shared" si="56"/>
        <v/>
      </c>
      <c r="AP44" s="39"/>
      <c r="AQ44" s="68">
        <f t="shared" si="57"/>
        <v>0</v>
      </c>
      <c r="AR44" s="85"/>
      <c r="AS44" s="51" t="str">
        <f t="shared" si="58"/>
        <v/>
      </c>
      <c r="AT44" s="12" t="str">
        <f t="shared" si="59"/>
        <v/>
      </c>
      <c r="AU44" s="43"/>
      <c r="AV44" s="12" t="str">
        <f t="shared" si="60"/>
        <v/>
      </c>
      <c r="AW44" s="39"/>
      <c r="AX44" s="86">
        <f t="shared" si="61"/>
        <v>0</v>
      </c>
      <c r="AY44" s="85"/>
      <c r="AZ44" s="51" t="str">
        <f t="shared" si="62"/>
        <v/>
      </c>
      <c r="BA44" s="12" t="str">
        <f t="shared" si="63"/>
        <v/>
      </c>
      <c r="BB44" s="43"/>
      <c r="BC44" s="12" t="str">
        <f t="shared" si="64"/>
        <v/>
      </c>
      <c r="BD44" s="39"/>
      <c r="BE44" s="86">
        <f t="shared" si="65"/>
        <v>0</v>
      </c>
      <c r="BF44" s="85"/>
      <c r="BG44" s="51" t="str">
        <f t="shared" si="66"/>
        <v/>
      </c>
      <c r="BH44" s="12" t="str">
        <f t="shared" si="67"/>
        <v/>
      </c>
      <c r="BI44" s="43"/>
      <c r="BJ44" s="12" t="str">
        <f t="shared" si="68"/>
        <v/>
      </c>
      <c r="BK44" s="39"/>
      <c r="BL44" s="86">
        <f t="shared" si="69"/>
        <v>0</v>
      </c>
      <c r="BM44" s="85"/>
      <c r="BN44" s="51" t="str">
        <f t="shared" si="70"/>
        <v/>
      </c>
      <c r="BO44" s="12" t="str">
        <f t="shared" si="71"/>
        <v/>
      </c>
      <c r="BP44" s="43"/>
      <c r="BQ44" s="12" t="str">
        <f t="shared" si="72"/>
        <v/>
      </c>
      <c r="BR44" s="39"/>
      <c r="BS44" s="86">
        <f t="shared" si="73"/>
        <v>0</v>
      </c>
      <c r="BT44" s="6"/>
      <c r="BU44" s="64">
        <f t="shared" si="74"/>
        <v>0</v>
      </c>
      <c r="BV44" s="66"/>
      <c r="BW44" s="66"/>
    </row>
    <row r="45" spans="1:75" s="4" customFormat="1" ht="16.5">
      <c r="A45" s="90"/>
      <c r="B45" s="40"/>
      <c r="C45" s="40"/>
      <c r="D45" s="40"/>
      <c r="E45" s="59">
        <f t="shared" si="37"/>
        <v>0</v>
      </c>
      <c r="F45" s="39"/>
      <c r="G45" s="58" t="str">
        <f>IF($F45&lt;&gt;"",VLOOKUP(F45,Armies!$A$1:$C$300,3,FALSE),"")</f>
        <v/>
      </c>
      <c r="H45" s="41"/>
      <c r="I45" s="42"/>
      <c r="J45" s="51" t="str">
        <f t="shared" si="38"/>
        <v/>
      </c>
      <c r="K45" s="43" t="str">
        <f t="shared" si="39"/>
        <v/>
      </c>
      <c r="L45" s="43"/>
      <c r="M45" s="43" t="str">
        <f t="shared" si="40"/>
        <v/>
      </c>
      <c r="N45" s="39"/>
      <c r="O45" s="56">
        <f t="shared" si="41"/>
        <v>0</v>
      </c>
      <c r="P45" s="42"/>
      <c r="Q45" s="51" t="str">
        <f t="shared" si="42"/>
        <v/>
      </c>
      <c r="R45" s="12" t="str">
        <f t="shared" si="43"/>
        <v/>
      </c>
      <c r="S45" s="43"/>
      <c r="T45" s="43" t="str">
        <f t="shared" si="44"/>
        <v/>
      </c>
      <c r="U45" s="39"/>
      <c r="V45" s="56">
        <f t="shared" si="45"/>
        <v>0</v>
      </c>
      <c r="W45" s="42"/>
      <c r="X45" s="51" t="str">
        <f t="shared" si="46"/>
        <v/>
      </c>
      <c r="Y45" s="12" t="str">
        <f t="shared" si="47"/>
        <v/>
      </c>
      <c r="Z45" s="43"/>
      <c r="AA45" s="43" t="str">
        <f t="shared" si="48"/>
        <v/>
      </c>
      <c r="AB45" s="39"/>
      <c r="AC45" s="56">
        <f t="shared" si="49"/>
        <v>0</v>
      </c>
      <c r="AD45" s="42"/>
      <c r="AE45" s="51" t="str">
        <f t="shared" si="50"/>
        <v/>
      </c>
      <c r="AF45" s="12" t="str">
        <f t="shared" si="51"/>
        <v/>
      </c>
      <c r="AG45" s="43"/>
      <c r="AH45" s="43" t="str">
        <f t="shared" si="52"/>
        <v/>
      </c>
      <c r="AI45" s="39"/>
      <c r="AJ45" s="56">
        <f t="shared" si="53"/>
        <v>0</v>
      </c>
      <c r="AK45" s="42"/>
      <c r="AL45" s="51" t="str">
        <f t="shared" si="54"/>
        <v/>
      </c>
      <c r="AM45" s="12" t="str">
        <f t="shared" si="55"/>
        <v/>
      </c>
      <c r="AN45" s="43"/>
      <c r="AO45" s="12" t="str">
        <f t="shared" si="56"/>
        <v/>
      </c>
      <c r="AP45" s="39"/>
      <c r="AQ45" s="68">
        <f t="shared" si="57"/>
        <v>0</v>
      </c>
      <c r="AR45" s="85"/>
      <c r="AS45" s="51" t="str">
        <f t="shared" si="58"/>
        <v/>
      </c>
      <c r="AT45" s="12" t="str">
        <f t="shared" si="59"/>
        <v/>
      </c>
      <c r="AU45" s="43"/>
      <c r="AV45" s="12" t="str">
        <f t="shared" si="60"/>
        <v/>
      </c>
      <c r="AW45" s="39"/>
      <c r="AX45" s="86">
        <f t="shared" si="61"/>
        <v>0</v>
      </c>
      <c r="AY45" s="85"/>
      <c r="AZ45" s="51" t="str">
        <f t="shared" si="62"/>
        <v/>
      </c>
      <c r="BA45" s="12" t="str">
        <f t="shared" si="63"/>
        <v/>
      </c>
      <c r="BB45" s="43"/>
      <c r="BC45" s="12" t="str">
        <f t="shared" si="64"/>
        <v/>
      </c>
      <c r="BD45" s="39"/>
      <c r="BE45" s="86">
        <f t="shared" si="65"/>
        <v>0</v>
      </c>
      <c r="BF45" s="85"/>
      <c r="BG45" s="51" t="str">
        <f t="shared" si="66"/>
        <v/>
      </c>
      <c r="BH45" s="12" t="str">
        <f t="shared" si="67"/>
        <v/>
      </c>
      <c r="BI45" s="43"/>
      <c r="BJ45" s="12" t="str">
        <f t="shared" si="68"/>
        <v/>
      </c>
      <c r="BK45" s="39"/>
      <c r="BL45" s="86">
        <f t="shared" si="69"/>
        <v>0</v>
      </c>
      <c r="BM45" s="85"/>
      <c r="BN45" s="51" t="str">
        <f t="shared" si="70"/>
        <v/>
      </c>
      <c r="BO45" s="12" t="str">
        <f t="shared" si="71"/>
        <v/>
      </c>
      <c r="BP45" s="43"/>
      <c r="BQ45" s="12" t="str">
        <f t="shared" si="72"/>
        <v/>
      </c>
      <c r="BR45" s="39"/>
      <c r="BS45" s="86">
        <f t="shared" si="73"/>
        <v>0</v>
      </c>
      <c r="BT45" s="6"/>
      <c r="BU45" s="64">
        <f t="shared" si="74"/>
        <v>0</v>
      </c>
      <c r="BV45" s="66"/>
      <c r="BW45" s="66"/>
    </row>
    <row r="46" spans="1:75" s="4" customFormat="1" ht="16.5">
      <c r="A46" s="90"/>
      <c r="B46" s="40"/>
      <c r="C46" s="40"/>
      <c r="D46" s="40"/>
      <c r="E46" s="59">
        <f t="shared" si="37"/>
        <v>0</v>
      </c>
      <c r="F46" s="39"/>
      <c r="G46" s="58" t="str">
        <f>IF($F46&lt;&gt;"",VLOOKUP(F46,Armies!$A$1:$C$300,3,FALSE),"")</f>
        <v/>
      </c>
      <c r="H46" s="41"/>
      <c r="I46" s="42"/>
      <c r="J46" s="51" t="str">
        <f t="shared" si="38"/>
        <v/>
      </c>
      <c r="K46" s="43" t="str">
        <f t="shared" si="39"/>
        <v/>
      </c>
      <c r="L46" s="43"/>
      <c r="M46" s="43" t="str">
        <f t="shared" si="40"/>
        <v/>
      </c>
      <c r="N46" s="39"/>
      <c r="O46" s="56">
        <f t="shared" si="41"/>
        <v>0</v>
      </c>
      <c r="P46" s="42"/>
      <c r="Q46" s="51" t="str">
        <f t="shared" si="42"/>
        <v/>
      </c>
      <c r="R46" s="12" t="str">
        <f t="shared" si="43"/>
        <v/>
      </c>
      <c r="S46" s="43"/>
      <c r="T46" s="43" t="str">
        <f t="shared" si="44"/>
        <v/>
      </c>
      <c r="U46" s="39"/>
      <c r="V46" s="56">
        <f t="shared" si="45"/>
        <v>0</v>
      </c>
      <c r="W46" s="42"/>
      <c r="X46" s="51" t="str">
        <f t="shared" si="46"/>
        <v/>
      </c>
      <c r="Y46" s="12" t="str">
        <f t="shared" si="47"/>
        <v/>
      </c>
      <c r="Z46" s="43"/>
      <c r="AA46" s="43" t="str">
        <f t="shared" si="48"/>
        <v/>
      </c>
      <c r="AB46" s="39"/>
      <c r="AC46" s="56">
        <f t="shared" si="49"/>
        <v>0</v>
      </c>
      <c r="AD46" s="42"/>
      <c r="AE46" s="51" t="str">
        <f t="shared" si="50"/>
        <v/>
      </c>
      <c r="AF46" s="12" t="str">
        <f t="shared" si="51"/>
        <v/>
      </c>
      <c r="AG46" s="43"/>
      <c r="AH46" s="43" t="str">
        <f t="shared" si="52"/>
        <v/>
      </c>
      <c r="AI46" s="39"/>
      <c r="AJ46" s="56">
        <f t="shared" si="53"/>
        <v>0</v>
      </c>
      <c r="AK46" s="42"/>
      <c r="AL46" s="51" t="str">
        <f t="shared" si="54"/>
        <v/>
      </c>
      <c r="AM46" s="12" t="str">
        <f t="shared" si="55"/>
        <v/>
      </c>
      <c r="AN46" s="43"/>
      <c r="AO46" s="12" t="str">
        <f t="shared" si="56"/>
        <v/>
      </c>
      <c r="AP46" s="39"/>
      <c r="AQ46" s="68">
        <f t="shared" si="57"/>
        <v>0</v>
      </c>
      <c r="AR46" s="85"/>
      <c r="AS46" s="51" t="str">
        <f t="shared" si="58"/>
        <v/>
      </c>
      <c r="AT46" s="12" t="str">
        <f t="shared" si="59"/>
        <v/>
      </c>
      <c r="AU46" s="43"/>
      <c r="AV46" s="12" t="str">
        <f t="shared" si="60"/>
        <v/>
      </c>
      <c r="AW46" s="39"/>
      <c r="AX46" s="86">
        <f t="shared" si="61"/>
        <v>0</v>
      </c>
      <c r="AY46" s="85"/>
      <c r="AZ46" s="51" t="str">
        <f t="shared" si="62"/>
        <v/>
      </c>
      <c r="BA46" s="12" t="str">
        <f t="shared" si="63"/>
        <v/>
      </c>
      <c r="BB46" s="43"/>
      <c r="BC46" s="12" t="str">
        <f t="shared" si="64"/>
        <v/>
      </c>
      <c r="BD46" s="39"/>
      <c r="BE46" s="86">
        <f t="shared" si="65"/>
        <v>0</v>
      </c>
      <c r="BF46" s="85"/>
      <c r="BG46" s="51" t="str">
        <f t="shared" si="66"/>
        <v/>
      </c>
      <c r="BH46" s="12" t="str">
        <f t="shared" si="67"/>
        <v/>
      </c>
      <c r="BI46" s="43"/>
      <c r="BJ46" s="12" t="str">
        <f t="shared" si="68"/>
        <v/>
      </c>
      <c r="BK46" s="39"/>
      <c r="BL46" s="86">
        <f t="shared" si="69"/>
        <v>0</v>
      </c>
      <c r="BM46" s="85"/>
      <c r="BN46" s="51" t="str">
        <f t="shared" si="70"/>
        <v/>
      </c>
      <c r="BO46" s="12" t="str">
        <f t="shared" si="71"/>
        <v/>
      </c>
      <c r="BP46" s="43"/>
      <c r="BQ46" s="12" t="str">
        <f t="shared" si="72"/>
        <v/>
      </c>
      <c r="BR46" s="39"/>
      <c r="BS46" s="86">
        <f t="shared" si="73"/>
        <v>0</v>
      </c>
      <c r="BT46" s="6"/>
      <c r="BU46" s="64">
        <f t="shared" si="74"/>
        <v>0</v>
      </c>
      <c r="BV46" s="66"/>
      <c r="BW46" s="66"/>
    </row>
    <row r="47" spans="1:75" s="4" customFormat="1" ht="16.5">
      <c r="A47" s="90"/>
      <c r="B47" s="40"/>
      <c r="C47" s="40"/>
      <c r="D47" s="40"/>
      <c r="E47" s="59">
        <f t="shared" si="37"/>
        <v>0</v>
      </c>
      <c r="F47" s="39"/>
      <c r="G47" s="58" t="str">
        <f>IF($F47&lt;&gt;"",VLOOKUP(F47,Armies!$A$1:$C$300,3,FALSE),"")</f>
        <v/>
      </c>
      <c r="H47" s="41"/>
      <c r="I47" s="42"/>
      <c r="J47" s="51" t="str">
        <f t="shared" si="38"/>
        <v/>
      </c>
      <c r="K47" s="43" t="str">
        <f t="shared" si="39"/>
        <v/>
      </c>
      <c r="L47" s="43"/>
      <c r="M47" s="43" t="str">
        <f t="shared" si="40"/>
        <v/>
      </c>
      <c r="N47" s="39"/>
      <c r="O47" s="56">
        <f t="shared" si="41"/>
        <v>0</v>
      </c>
      <c r="P47" s="42"/>
      <c r="Q47" s="51" t="str">
        <f t="shared" si="42"/>
        <v/>
      </c>
      <c r="R47" s="12" t="str">
        <f t="shared" si="43"/>
        <v/>
      </c>
      <c r="S47" s="43"/>
      <c r="T47" s="43" t="str">
        <f t="shared" si="44"/>
        <v/>
      </c>
      <c r="U47" s="39"/>
      <c r="V47" s="56">
        <f t="shared" si="45"/>
        <v>0</v>
      </c>
      <c r="W47" s="42"/>
      <c r="X47" s="51" t="str">
        <f t="shared" si="46"/>
        <v/>
      </c>
      <c r="Y47" s="12" t="str">
        <f t="shared" si="47"/>
        <v/>
      </c>
      <c r="Z47" s="43"/>
      <c r="AA47" s="43" t="str">
        <f t="shared" si="48"/>
        <v/>
      </c>
      <c r="AB47" s="39"/>
      <c r="AC47" s="56">
        <f t="shared" si="49"/>
        <v>0</v>
      </c>
      <c r="AD47" s="42"/>
      <c r="AE47" s="51" t="str">
        <f t="shared" si="50"/>
        <v/>
      </c>
      <c r="AF47" s="12" t="str">
        <f t="shared" si="51"/>
        <v/>
      </c>
      <c r="AG47" s="43"/>
      <c r="AH47" s="43" t="str">
        <f t="shared" si="52"/>
        <v/>
      </c>
      <c r="AI47" s="39"/>
      <c r="AJ47" s="56">
        <f t="shared" si="53"/>
        <v>0</v>
      </c>
      <c r="AK47" s="42"/>
      <c r="AL47" s="51" t="str">
        <f t="shared" si="54"/>
        <v/>
      </c>
      <c r="AM47" s="12" t="str">
        <f t="shared" si="55"/>
        <v/>
      </c>
      <c r="AN47" s="43"/>
      <c r="AO47" s="12" t="str">
        <f t="shared" si="56"/>
        <v/>
      </c>
      <c r="AP47" s="39"/>
      <c r="AQ47" s="68">
        <f t="shared" si="57"/>
        <v>0</v>
      </c>
      <c r="AR47" s="85"/>
      <c r="AS47" s="51" t="str">
        <f t="shared" si="58"/>
        <v/>
      </c>
      <c r="AT47" s="12" t="str">
        <f t="shared" si="59"/>
        <v/>
      </c>
      <c r="AU47" s="43"/>
      <c r="AV47" s="12" t="str">
        <f t="shared" si="60"/>
        <v/>
      </c>
      <c r="AW47" s="39"/>
      <c r="AX47" s="86">
        <f t="shared" si="61"/>
        <v>0</v>
      </c>
      <c r="AY47" s="85"/>
      <c r="AZ47" s="51" t="str">
        <f t="shared" si="62"/>
        <v/>
      </c>
      <c r="BA47" s="12" t="str">
        <f t="shared" si="63"/>
        <v/>
      </c>
      <c r="BB47" s="43"/>
      <c r="BC47" s="12" t="str">
        <f t="shared" si="64"/>
        <v/>
      </c>
      <c r="BD47" s="39"/>
      <c r="BE47" s="86">
        <f t="shared" si="65"/>
        <v>0</v>
      </c>
      <c r="BF47" s="85"/>
      <c r="BG47" s="51" t="str">
        <f t="shared" si="66"/>
        <v/>
      </c>
      <c r="BH47" s="12" t="str">
        <f t="shared" si="67"/>
        <v/>
      </c>
      <c r="BI47" s="43"/>
      <c r="BJ47" s="12" t="str">
        <f t="shared" si="68"/>
        <v/>
      </c>
      <c r="BK47" s="39"/>
      <c r="BL47" s="86">
        <f t="shared" si="69"/>
        <v>0</v>
      </c>
      <c r="BM47" s="85"/>
      <c r="BN47" s="51" t="str">
        <f t="shared" si="70"/>
        <v/>
      </c>
      <c r="BO47" s="12" t="str">
        <f t="shared" si="71"/>
        <v/>
      </c>
      <c r="BP47" s="43"/>
      <c r="BQ47" s="12" t="str">
        <f t="shared" si="72"/>
        <v/>
      </c>
      <c r="BR47" s="39"/>
      <c r="BS47" s="86">
        <f t="shared" si="73"/>
        <v>0</v>
      </c>
      <c r="BT47" s="6"/>
      <c r="BU47" s="64">
        <f t="shared" si="74"/>
        <v>0</v>
      </c>
      <c r="BV47" s="66"/>
      <c r="BW47" s="66"/>
    </row>
    <row r="48" spans="1:75" s="4" customFormat="1" ht="16.5">
      <c r="A48" s="90"/>
      <c r="B48" s="40"/>
      <c r="C48" s="40"/>
      <c r="D48" s="40"/>
      <c r="E48" s="59">
        <f t="shared" si="37"/>
        <v>0</v>
      </c>
      <c r="F48" s="39"/>
      <c r="G48" s="58" t="str">
        <f>IF($F48&lt;&gt;"",VLOOKUP(F48,Armies!$A$1:$C$300,3,FALSE),"")</f>
        <v/>
      </c>
      <c r="H48" s="41"/>
      <c r="I48" s="42"/>
      <c r="J48" s="51" t="str">
        <f t="shared" si="38"/>
        <v/>
      </c>
      <c r="K48" s="43" t="str">
        <f t="shared" si="39"/>
        <v/>
      </c>
      <c r="L48" s="43"/>
      <c r="M48" s="43" t="str">
        <f t="shared" si="40"/>
        <v/>
      </c>
      <c r="N48" s="39"/>
      <c r="O48" s="56">
        <f t="shared" si="41"/>
        <v>0</v>
      </c>
      <c r="P48" s="42"/>
      <c r="Q48" s="51" t="str">
        <f t="shared" si="42"/>
        <v/>
      </c>
      <c r="R48" s="12" t="str">
        <f t="shared" si="43"/>
        <v/>
      </c>
      <c r="S48" s="43"/>
      <c r="T48" s="43" t="str">
        <f t="shared" si="44"/>
        <v/>
      </c>
      <c r="U48" s="39"/>
      <c r="V48" s="56">
        <f t="shared" si="45"/>
        <v>0</v>
      </c>
      <c r="W48" s="42"/>
      <c r="X48" s="51" t="str">
        <f t="shared" si="46"/>
        <v/>
      </c>
      <c r="Y48" s="12" t="str">
        <f t="shared" si="47"/>
        <v/>
      </c>
      <c r="Z48" s="43"/>
      <c r="AA48" s="43" t="str">
        <f t="shared" si="48"/>
        <v/>
      </c>
      <c r="AB48" s="39"/>
      <c r="AC48" s="56">
        <f t="shared" si="49"/>
        <v>0</v>
      </c>
      <c r="AD48" s="42"/>
      <c r="AE48" s="51" t="str">
        <f t="shared" si="50"/>
        <v/>
      </c>
      <c r="AF48" s="12" t="str">
        <f t="shared" si="51"/>
        <v/>
      </c>
      <c r="AG48" s="43"/>
      <c r="AH48" s="43" t="str">
        <f t="shared" si="52"/>
        <v/>
      </c>
      <c r="AI48" s="39"/>
      <c r="AJ48" s="56">
        <f t="shared" si="53"/>
        <v>0</v>
      </c>
      <c r="AK48" s="42"/>
      <c r="AL48" s="51" t="str">
        <f t="shared" si="54"/>
        <v/>
      </c>
      <c r="AM48" s="12" t="str">
        <f t="shared" si="55"/>
        <v/>
      </c>
      <c r="AN48" s="43"/>
      <c r="AO48" s="12" t="str">
        <f t="shared" si="56"/>
        <v/>
      </c>
      <c r="AP48" s="39"/>
      <c r="AQ48" s="68">
        <f t="shared" si="57"/>
        <v>0</v>
      </c>
      <c r="AR48" s="85"/>
      <c r="AS48" s="51" t="str">
        <f t="shared" si="58"/>
        <v/>
      </c>
      <c r="AT48" s="12" t="str">
        <f t="shared" si="59"/>
        <v/>
      </c>
      <c r="AU48" s="43"/>
      <c r="AV48" s="12" t="str">
        <f t="shared" si="60"/>
        <v/>
      </c>
      <c r="AW48" s="39"/>
      <c r="AX48" s="86">
        <f t="shared" si="61"/>
        <v>0</v>
      </c>
      <c r="AY48" s="85"/>
      <c r="AZ48" s="51" t="str">
        <f t="shared" si="62"/>
        <v/>
      </c>
      <c r="BA48" s="12" t="str">
        <f t="shared" si="63"/>
        <v/>
      </c>
      <c r="BB48" s="43"/>
      <c r="BC48" s="12" t="str">
        <f t="shared" si="64"/>
        <v/>
      </c>
      <c r="BD48" s="39"/>
      <c r="BE48" s="86">
        <f t="shared" si="65"/>
        <v>0</v>
      </c>
      <c r="BF48" s="85"/>
      <c r="BG48" s="51" t="str">
        <f t="shared" si="66"/>
        <v/>
      </c>
      <c r="BH48" s="12" t="str">
        <f t="shared" si="67"/>
        <v/>
      </c>
      <c r="BI48" s="43"/>
      <c r="BJ48" s="12" t="str">
        <f t="shared" si="68"/>
        <v/>
      </c>
      <c r="BK48" s="39"/>
      <c r="BL48" s="86">
        <f t="shared" si="69"/>
        <v>0</v>
      </c>
      <c r="BM48" s="85"/>
      <c r="BN48" s="51" t="str">
        <f t="shared" si="70"/>
        <v/>
      </c>
      <c r="BO48" s="12" t="str">
        <f t="shared" si="71"/>
        <v/>
      </c>
      <c r="BP48" s="43"/>
      <c r="BQ48" s="12" t="str">
        <f t="shared" si="72"/>
        <v/>
      </c>
      <c r="BR48" s="39"/>
      <c r="BS48" s="86">
        <f t="shared" si="73"/>
        <v>0</v>
      </c>
      <c r="BT48" s="6"/>
      <c r="BU48" s="64">
        <f t="shared" si="74"/>
        <v>0</v>
      </c>
      <c r="BV48" s="66"/>
      <c r="BW48" s="66"/>
    </row>
    <row r="49" spans="1:75" s="4" customFormat="1" ht="16.5">
      <c r="A49" s="90"/>
      <c r="B49" s="40"/>
      <c r="C49" s="40"/>
      <c r="D49" s="40"/>
      <c r="E49" s="59">
        <f t="shared" ref="E49:E90" si="75">O49+V49+AC49+AJ49+AQ49+AX49+BE49+BL49+BS49</f>
        <v>0</v>
      </c>
      <c r="F49" s="39"/>
      <c r="G49" s="58" t="str">
        <f>IF($F49&lt;&gt;"",VLOOKUP(F49,Armies!$A$1:$C$300,3,FALSE),"")</f>
        <v/>
      </c>
      <c r="H49" s="41"/>
      <c r="I49" s="42"/>
      <c r="J49" s="51" t="str">
        <f t="shared" si="38"/>
        <v/>
      </c>
      <c r="K49" s="43" t="str">
        <f t="shared" si="39"/>
        <v/>
      </c>
      <c r="L49" s="43"/>
      <c r="M49" s="43" t="str">
        <f t="shared" si="40"/>
        <v/>
      </c>
      <c r="N49" s="39"/>
      <c r="O49" s="56">
        <f t="shared" si="41"/>
        <v>0</v>
      </c>
      <c r="P49" s="42"/>
      <c r="Q49" s="51" t="str">
        <f t="shared" si="42"/>
        <v/>
      </c>
      <c r="R49" s="12" t="str">
        <f t="shared" si="43"/>
        <v/>
      </c>
      <c r="S49" s="43"/>
      <c r="T49" s="43" t="str">
        <f t="shared" si="44"/>
        <v/>
      </c>
      <c r="U49" s="39"/>
      <c r="V49" s="56">
        <f t="shared" si="45"/>
        <v>0</v>
      </c>
      <c r="W49" s="42"/>
      <c r="X49" s="51" t="str">
        <f t="shared" si="46"/>
        <v/>
      </c>
      <c r="Y49" s="12" t="str">
        <f t="shared" si="47"/>
        <v/>
      </c>
      <c r="Z49" s="43"/>
      <c r="AA49" s="43" t="str">
        <f t="shared" si="48"/>
        <v/>
      </c>
      <c r="AB49" s="39"/>
      <c r="AC49" s="56">
        <f t="shared" si="49"/>
        <v>0</v>
      </c>
      <c r="AD49" s="42"/>
      <c r="AE49" s="51" t="str">
        <f t="shared" si="50"/>
        <v/>
      </c>
      <c r="AF49" s="12" t="str">
        <f t="shared" si="51"/>
        <v/>
      </c>
      <c r="AG49" s="43"/>
      <c r="AH49" s="43" t="str">
        <f t="shared" si="52"/>
        <v/>
      </c>
      <c r="AI49" s="39"/>
      <c r="AJ49" s="56">
        <f t="shared" si="53"/>
        <v>0</v>
      </c>
      <c r="AK49" s="42"/>
      <c r="AL49" s="51" t="str">
        <f t="shared" si="54"/>
        <v/>
      </c>
      <c r="AM49" s="12" t="str">
        <f t="shared" si="55"/>
        <v/>
      </c>
      <c r="AN49" s="43"/>
      <c r="AO49" s="12" t="str">
        <f t="shared" si="56"/>
        <v/>
      </c>
      <c r="AP49" s="39"/>
      <c r="AQ49" s="68">
        <f t="shared" si="57"/>
        <v>0</v>
      </c>
      <c r="AR49" s="85"/>
      <c r="AS49" s="51" t="str">
        <f t="shared" si="58"/>
        <v/>
      </c>
      <c r="AT49" s="12" t="str">
        <f t="shared" si="59"/>
        <v/>
      </c>
      <c r="AU49" s="43"/>
      <c r="AV49" s="12" t="str">
        <f t="shared" si="60"/>
        <v/>
      </c>
      <c r="AW49" s="39"/>
      <c r="AX49" s="86">
        <f t="shared" si="61"/>
        <v>0</v>
      </c>
      <c r="AY49" s="85"/>
      <c r="AZ49" s="51" t="str">
        <f t="shared" si="62"/>
        <v/>
      </c>
      <c r="BA49" s="12" t="str">
        <f t="shared" si="63"/>
        <v/>
      </c>
      <c r="BB49" s="43"/>
      <c r="BC49" s="12" t="str">
        <f t="shared" si="64"/>
        <v/>
      </c>
      <c r="BD49" s="39"/>
      <c r="BE49" s="86">
        <f t="shared" si="65"/>
        <v>0</v>
      </c>
      <c r="BF49" s="85"/>
      <c r="BG49" s="51" t="str">
        <f t="shared" si="66"/>
        <v/>
      </c>
      <c r="BH49" s="12" t="str">
        <f t="shared" si="67"/>
        <v/>
      </c>
      <c r="BI49" s="43"/>
      <c r="BJ49" s="12" t="str">
        <f t="shared" si="68"/>
        <v/>
      </c>
      <c r="BK49" s="39"/>
      <c r="BL49" s="86">
        <f t="shared" si="69"/>
        <v>0</v>
      </c>
      <c r="BM49" s="85"/>
      <c r="BN49" s="51" t="str">
        <f t="shared" si="70"/>
        <v/>
      </c>
      <c r="BO49" s="12" t="str">
        <f t="shared" si="71"/>
        <v/>
      </c>
      <c r="BP49" s="43"/>
      <c r="BQ49" s="12" t="str">
        <f t="shared" si="72"/>
        <v/>
      </c>
      <c r="BR49" s="39"/>
      <c r="BS49" s="86">
        <f t="shared" si="73"/>
        <v>0</v>
      </c>
      <c r="BT49" s="6"/>
      <c r="BU49" s="64">
        <f t="shared" si="74"/>
        <v>0</v>
      </c>
      <c r="BV49" s="66"/>
      <c r="BW49" s="66"/>
    </row>
    <row r="50" spans="1:75" s="4" customFormat="1" ht="16.5">
      <c r="A50" s="90"/>
      <c r="B50" s="40"/>
      <c r="C50" s="40"/>
      <c r="D50" s="40"/>
      <c r="E50" s="59">
        <f t="shared" si="75"/>
        <v>0</v>
      </c>
      <c r="F50" s="39"/>
      <c r="G50" s="58" t="str">
        <f>IF($F50&lt;&gt;"",VLOOKUP(F50,Armies!$A$1:$C$300,3,FALSE),"")</f>
        <v/>
      </c>
      <c r="H50" s="41"/>
      <c r="I50" s="42"/>
      <c r="J50" s="51" t="str">
        <f t="shared" si="38"/>
        <v/>
      </c>
      <c r="K50" s="43" t="str">
        <f t="shared" si="39"/>
        <v/>
      </c>
      <c r="L50" s="43"/>
      <c r="M50" s="43" t="str">
        <f t="shared" si="40"/>
        <v/>
      </c>
      <c r="N50" s="39"/>
      <c r="O50" s="56">
        <f t="shared" si="41"/>
        <v>0</v>
      </c>
      <c r="P50" s="42"/>
      <c r="Q50" s="51" t="str">
        <f t="shared" si="42"/>
        <v/>
      </c>
      <c r="R50" s="12" t="str">
        <f t="shared" si="43"/>
        <v/>
      </c>
      <c r="S50" s="43"/>
      <c r="T50" s="43" t="str">
        <f t="shared" si="44"/>
        <v/>
      </c>
      <c r="U50" s="39"/>
      <c r="V50" s="56">
        <f t="shared" si="45"/>
        <v>0</v>
      </c>
      <c r="W50" s="42"/>
      <c r="X50" s="51" t="str">
        <f t="shared" si="46"/>
        <v/>
      </c>
      <c r="Y50" s="12" t="str">
        <f t="shared" si="47"/>
        <v/>
      </c>
      <c r="Z50" s="43"/>
      <c r="AA50" s="43" t="str">
        <f t="shared" si="48"/>
        <v/>
      </c>
      <c r="AB50" s="39"/>
      <c r="AC50" s="56">
        <f t="shared" si="49"/>
        <v>0</v>
      </c>
      <c r="AD50" s="42"/>
      <c r="AE50" s="51" t="str">
        <f t="shared" si="50"/>
        <v/>
      </c>
      <c r="AF50" s="12" t="str">
        <f t="shared" si="51"/>
        <v/>
      </c>
      <c r="AG50" s="43"/>
      <c r="AH50" s="43" t="str">
        <f t="shared" si="52"/>
        <v/>
      </c>
      <c r="AI50" s="39"/>
      <c r="AJ50" s="56">
        <f t="shared" si="53"/>
        <v>0</v>
      </c>
      <c r="AK50" s="42"/>
      <c r="AL50" s="51" t="str">
        <f t="shared" si="54"/>
        <v/>
      </c>
      <c r="AM50" s="12" t="str">
        <f t="shared" si="55"/>
        <v/>
      </c>
      <c r="AN50" s="43"/>
      <c r="AO50" s="12" t="str">
        <f t="shared" si="56"/>
        <v/>
      </c>
      <c r="AP50" s="39"/>
      <c r="AQ50" s="68">
        <f t="shared" si="57"/>
        <v>0</v>
      </c>
      <c r="AR50" s="85"/>
      <c r="AS50" s="51" t="str">
        <f t="shared" si="58"/>
        <v/>
      </c>
      <c r="AT50" s="12" t="str">
        <f t="shared" si="59"/>
        <v/>
      </c>
      <c r="AU50" s="43"/>
      <c r="AV50" s="12" t="str">
        <f t="shared" si="60"/>
        <v/>
      </c>
      <c r="AW50" s="39"/>
      <c r="AX50" s="86">
        <f t="shared" si="61"/>
        <v>0</v>
      </c>
      <c r="AY50" s="85"/>
      <c r="AZ50" s="51" t="str">
        <f t="shared" si="62"/>
        <v/>
      </c>
      <c r="BA50" s="12" t="str">
        <f t="shared" si="63"/>
        <v/>
      </c>
      <c r="BB50" s="43"/>
      <c r="BC50" s="12" t="str">
        <f t="shared" si="64"/>
        <v/>
      </c>
      <c r="BD50" s="39"/>
      <c r="BE50" s="86">
        <f t="shared" si="65"/>
        <v>0</v>
      </c>
      <c r="BF50" s="85"/>
      <c r="BG50" s="51" t="str">
        <f t="shared" si="66"/>
        <v/>
      </c>
      <c r="BH50" s="12" t="str">
        <f t="shared" si="67"/>
        <v/>
      </c>
      <c r="BI50" s="43"/>
      <c r="BJ50" s="12" t="str">
        <f t="shared" si="68"/>
        <v/>
      </c>
      <c r="BK50" s="39"/>
      <c r="BL50" s="86">
        <f t="shared" si="69"/>
        <v>0</v>
      </c>
      <c r="BM50" s="85"/>
      <c r="BN50" s="51" t="str">
        <f t="shared" si="70"/>
        <v/>
      </c>
      <c r="BO50" s="12" t="str">
        <f t="shared" si="71"/>
        <v/>
      </c>
      <c r="BP50" s="43"/>
      <c r="BQ50" s="12" t="str">
        <f t="shared" si="72"/>
        <v/>
      </c>
      <c r="BR50" s="39"/>
      <c r="BS50" s="86">
        <f t="shared" si="73"/>
        <v>0</v>
      </c>
      <c r="BT50" s="6"/>
      <c r="BU50" s="64">
        <f t="shared" si="74"/>
        <v>0</v>
      </c>
      <c r="BV50" s="66"/>
      <c r="BW50" s="66"/>
    </row>
    <row r="51" spans="1:75" s="4" customFormat="1" ht="16.5">
      <c r="A51" s="90"/>
      <c r="B51" s="40"/>
      <c r="C51" s="40"/>
      <c r="D51" s="40"/>
      <c r="E51" s="59">
        <f t="shared" si="75"/>
        <v>0</v>
      </c>
      <c r="F51" s="39"/>
      <c r="G51" s="58" t="str">
        <f>IF($F51&lt;&gt;"",VLOOKUP(F51,Armies!$A$1:$C$300,3,FALSE),"")</f>
        <v/>
      </c>
      <c r="H51" s="41"/>
      <c r="I51" s="42"/>
      <c r="J51" s="51" t="str">
        <f t="shared" si="38"/>
        <v/>
      </c>
      <c r="K51" s="43" t="str">
        <f t="shared" si="39"/>
        <v/>
      </c>
      <c r="L51" s="43"/>
      <c r="M51" s="43" t="str">
        <f t="shared" si="40"/>
        <v/>
      </c>
      <c r="N51" s="39"/>
      <c r="O51" s="56">
        <f t="shared" si="41"/>
        <v>0</v>
      </c>
      <c r="P51" s="42"/>
      <c r="Q51" s="51" t="str">
        <f t="shared" si="42"/>
        <v/>
      </c>
      <c r="R51" s="12" t="str">
        <f t="shared" si="43"/>
        <v/>
      </c>
      <c r="S51" s="43"/>
      <c r="T51" s="43" t="str">
        <f t="shared" si="44"/>
        <v/>
      </c>
      <c r="U51" s="39"/>
      <c r="V51" s="56">
        <f t="shared" si="45"/>
        <v>0</v>
      </c>
      <c r="W51" s="42"/>
      <c r="X51" s="51" t="str">
        <f t="shared" si="46"/>
        <v/>
      </c>
      <c r="Y51" s="12" t="str">
        <f t="shared" si="47"/>
        <v/>
      </c>
      <c r="Z51" s="43"/>
      <c r="AA51" s="43" t="str">
        <f t="shared" si="48"/>
        <v/>
      </c>
      <c r="AB51" s="39"/>
      <c r="AC51" s="56">
        <f t="shared" si="49"/>
        <v>0</v>
      </c>
      <c r="AD51" s="42"/>
      <c r="AE51" s="51" t="str">
        <f t="shared" si="50"/>
        <v/>
      </c>
      <c r="AF51" s="12" t="str">
        <f t="shared" si="51"/>
        <v/>
      </c>
      <c r="AG51" s="43"/>
      <c r="AH51" s="43" t="str">
        <f t="shared" si="52"/>
        <v/>
      </c>
      <c r="AI51" s="39"/>
      <c r="AJ51" s="56">
        <f t="shared" si="53"/>
        <v>0</v>
      </c>
      <c r="AK51" s="42"/>
      <c r="AL51" s="51" t="str">
        <f t="shared" si="54"/>
        <v/>
      </c>
      <c r="AM51" s="12" t="str">
        <f t="shared" si="55"/>
        <v/>
      </c>
      <c r="AN51" s="43"/>
      <c r="AO51" s="12" t="str">
        <f t="shared" si="56"/>
        <v/>
      </c>
      <c r="AP51" s="39"/>
      <c r="AQ51" s="68">
        <f t="shared" si="57"/>
        <v>0</v>
      </c>
      <c r="AR51" s="85"/>
      <c r="AS51" s="51" t="str">
        <f t="shared" si="58"/>
        <v/>
      </c>
      <c r="AT51" s="12" t="str">
        <f t="shared" si="59"/>
        <v/>
      </c>
      <c r="AU51" s="43"/>
      <c r="AV51" s="12" t="str">
        <f t="shared" si="60"/>
        <v/>
      </c>
      <c r="AW51" s="39"/>
      <c r="AX51" s="86">
        <f t="shared" si="61"/>
        <v>0</v>
      </c>
      <c r="AY51" s="85"/>
      <c r="AZ51" s="51" t="str">
        <f t="shared" si="62"/>
        <v/>
      </c>
      <c r="BA51" s="12" t="str">
        <f t="shared" si="63"/>
        <v/>
      </c>
      <c r="BB51" s="43"/>
      <c r="BC51" s="12" t="str">
        <f t="shared" si="64"/>
        <v/>
      </c>
      <c r="BD51" s="39"/>
      <c r="BE51" s="86">
        <f t="shared" si="65"/>
        <v>0</v>
      </c>
      <c r="BF51" s="85"/>
      <c r="BG51" s="51" t="str">
        <f t="shared" si="66"/>
        <v/>
      </c>
      <c r="BH51" s="12" t="str">
        <f t="shared" si="67"/>
        <v/>
      </c>
      <c r="BI51" s="43"/>
      <c r="BJ51" s="12" t="str">
        <f t="shared" si="68"/>
        <v/>
      </c>
      <c r="BK51" s="39"/>
      <c r="BL51" s="86">
        <f t="shared" si="69"/>
        <v>0</v>
      </c>
      <c r="BM51" s="85"/>
      <c r="BN51" s="51" t="str">
        <f t="shared" si="70"/>
        <v/>
      </c>
      <c r="BO51" s="12" t="str">
        <f t="shared" si="71"/>
        <v/>
      </c>
      <c r="BP51" s="43"/>
      <c r="BQ51" s="12" t="str">
        <f t="shared" si="72"/>
        <v/>
      </c>
      <c r="BR51" s="39"/>
      <c r="BS51" s="86">
        <f t="shared" si="73"/>
        <v>0</v>
      </c>
      <c r="BT51" s="6"/>
      <c r="BU51" s="64">
        <f t="shared" si="74"/>
        <v>0</v>
      </c>
      <c r="BV51" s="66"/>
      <c r="BW51" s="66"/>
    </row>
    <row r="52" spans="1:75" s="4" customFormat="1" ht="16.5">
      <c r="A52" s="90"/>
      <c r="B52" s="40"/>
      <c r="C52" s="40"/>
      <c r="D52" s="40"/>
      <c r="E52" s="59">
        <f t="shared" si="75"/>
        <v>0</v>
      </c>
      <c r="F52" s="39"/>
      <c r="G52" s="58" t="str">
        <f>IF($F52&lt;&gt;"",VLOOKUP(F52,Armies!$A$1:$C$300,3,FALSE),"")</f>
        <v/>
      </c>
      <c r="H52" s="41"/>
      <c r="I52" s="42"/>
      <c r="J52" s="51" t="str">
        <f t="shared" si="38"/>
        <v/>
      </c>
      <c r="K52" s="43" t="str">
        <f t="shared" si="39"/>
        <v/>
      </c>
      <c r="L52" s="43"/>
      <c r="M52" s="43" t="str">
        <f t="shared" si="40"/>
        <v/>
      </c>
      <c r="N52" s="39"/>
      <c r="O52" s="56">
        <f t="shared" si="41"/>
        <v>0</v>
      </c>
      <c r="P52" s="42"/>
      <c r="Q52" s="51" t="str">
        <f t="shared" si="42"/>
        <v/>
      </c>
      <c r="R52" s="12" t="str">
        <f t="shared" si="43"/>
        <v/>
      </c>
      <c r="S52" s="43"/>
      <c r="T52" s="43" t="str">
        <f t="shared" si="44"/>
        <v/>
      </c>
      <c r="U52" s="39"/>
      <c r="V52" s="56">
        <f t="shared" si="45"/>
        <v>0</v>
      </c>
      <c r="W52" s="42"/>
      <c r="X52" s="51" t="str">
        <f t="shared" si="46"/>
        <v/>
      </c>
      <c r="Y52" s="12" t="str">
        <f t="shared" si="47"/>
        <v/>
      </c>
      <c r="Z52" s="43"/>
      <c r="AA52" s="43" t="str">
        <f t="shared" si="48"/>
        <v/>
      </c>
      <c r="AB52" s="39"/>
      <c r="AC52" s="56">
        <f t="shared" si="49"/>
        <v>0</v>
      </c>
      <c r="AD52" s="42"/>
      <c r="AE52" s="51" t="str">
        <f t="shared" si="50"/>
        <v/>
      </c>
      <c r="AF52" s="12" t="str">
        <f t="shared" si="51"/>
        <v/>
      </c>
      <c r="AG52" s="43"/>
      <c r="AH52" s="43" t="str">
        <f t="shared" si="52"/>
        <v/>
      </c>
      <c r="AI52" s="39"/>
      <c r="AJ52" s="56">
        <f t="shared" si="53"/>
        <v>0</v>
      </c>
      <c r="AK52" s="42"/>
      <c r="AL52" s="51" t="str">
        <f t="shared" si="54"/>
        <v/>
      </c>
      <c r="AM52" s="12" t="str">
        <f t="shared" si="55"/>
        <v/>
      </c>
      <c r="AN52" s="43"/>
      <c r="AO52" s="12" t="str">
        <f t="shared" si="56"/>
        <v/>
      </c>
      <c r="AP52" s="39"/>
      <c r="AQ52" s="68">
        <f t="shared" si="57"/>
        <v>0</v>
      </c>
      <c r="AR52" s="85"/>
      <c r="AS52" s="51" t="str">
        <f t="shared" si="58"/>
        <v/>
      </c>
      <c r="AT52" s="12" t="str">
        <f t="shared" si="59"/>
        <v/>
      </c>
      <c r="AU52" s="43"/>
      <c r="AV52" s="12" t="str">
        <f t="shared" si="60"/>
        <v/>
      </c>
      <c r="AW52" s="39"/>
      <c r="AX52" s="86">
        <f t="shared" si="61"/>
        <v>0</v>
      </c>
      <c r="AY52" s="85"/>
      <c r="AZ52" s="51" t="str">
        <f t="shared" si="62"/>
        <v/>
      </c>
      <c r="BA52" s="12" t="str">
        <f t="shared" si="63"/>
        <v/>
      </c>
      <c r="BB52" s="43"/>
      <c r="BC52" s="12" t="str">
        <f t="shared" si="64"/>
        <v/>
      </c>
      <c r="BD52" s="39"/>
      <c r="BE52" s="86">
        <f t="shared" si="65"/>
        <v>0</v>
      </c>
      <c r="BF52" s="85"/>
      <c r="BG52" s="51" t="str">
        <f t="shared" si="66"/>
        <v/>
      </c>
      <c r="BH52" s="12" t="str">
        <f t="shared" si="67"/>
        <v/>
      </c>
      <c r="BI52" s="43"/>
      <c r="BJ52" s="12" t="str">
        <f t="shared" si="68"/>
        <v/>
      </c>
      <c r="BK52" s="39"/>
      <c r="BL52" s="86">
        <f t="shared" si="69"/>
        <v>0</v>
      </c>
      <c r="BM52" s="85"/>
      <c r="BN52" s="51" t="str">
        <f t="shared" si="70"/>
        <v/>
      </c>
      <c r="BO52" s="12" t="str">
        <f t="shared" si="71"/>
        <v/>
      </c>
      <c r="BP52" s="43"/>
      <c r="BQ52" s="12" t="str">
        <f t="shared" si="72"/>
        <v/>
      </c>
      <c r="BR52" s="39"/>
      <c r="BS52" s="86">
        <f t="shared" si="73"/>
        <v>0</v>
      </c>
      <c r="BT52" s="6"/>
      <c r="BU52" s="64">
        <f t="shared" si="74"/>
        <v>0</v>
      </c>
      <c r="BV52" s="66"/>
      <c r="BW52" s="66"/>
    </row>
    <row r="53" spans="1:75" s="4" customFormat="1" ht="16.5">
      <c r="A53" s="90"/>
      <c r="B53" s="40"/>
      <c r="C53" s="40"/>
      <c r="D53" s="40"/>
      <c r="E53" s="59">
        <f t="shared" si="75"/>
        <v>0</v>
      </c>
      <c r="F53" s="39"/>
      <c r="G53" s="58" t="str">
        <f>IF($F53&lt;&gt;"",VLOOKUP(F53,Armies!$A$1:$C$300,3,FALSE),"")</f>
        <v/>
      </c>
      <c r="H53" s="41"/>
      <c r="I53" s="42"/>
      <c r="J53" s="51" t="str">
        <f t="shared" si="38"/>
        <v/>
      </c>
      <c r="K53" s="43" t="str">
        <f t="shared" si="39"/>
        <v/>
      </c>
      <c r="L53" s="43"/>
      <c r="M53" s="43" t="str">
        <f t="shared" si="40"/>
        <v/>
      </c>
      <c r="N53" s="39"/>
      <c r="O53" s="56">
        <f t="shared" si="41"/>
        <v>0</v>
      </c>
      <c r="P53" s="42"/>
      <c r="Q53" s="51" t="str">
        <f t="shared" si="42"/>
        <v/>
      </c>
      <c r="R53" s="12" t="str">
        <f t="shared" si="43"/>
        <v/>
      </c>
      <c r="S53" s="43"/>
      <c r="T53" s="43" t="str">
        <f t="shared" si="44"/>
        <v/>
      </c>
      <c r="U53" s="39"/>
      <c r="V53" s="56">
        <f t="shared" si="45"/>
        <v>0</v>
      </c>
      <c r="W53" s="42"/>
      <c r="X53" s="51" t="str">
        <f t="shared" si="46"/>
        <v/>
      </c>
      <c r="Y53" s="12" t="str">
        <f t="shared" si="47"/>
        <v/>
      </c>
      <c r="Z53" s="43"/>
      <c r="AA53" s="43" t="str">
        <f t="shared" si="48"/>
        <v/>
      </c>
      <c r="AB53" s="39"/>
      <c r="AC53" s="56">
        <f t="shared" si="49"/>
        <v>0</v>
      </c>
      <c r="AD53" s="42"/>
      <c r="AE53" s="51" t="str">
        <f t="shared" si="50"/>
        <v/>
      </c>
      <c r="AF53" s="12" t="str">
        <f t="shared" si="51"/>
        <v/>
      </c>
      <c r="AG53" s="43"/>
      <c r="AH53" s="43" t="str">
        <f t="shared" si="52"/>
        <v/>
      </c>
      <c r="AI53" s="39"/>
      <c r="AJ53" s="56">
        <f t="shared" si="53"/>
        <v>0</v>
      </c>
      <c r="AK53" s="42"/>
      <c r="AL53" s="51" t="str">
        <f t="shared" si="54"/>
        <v/>
      </c>
      <c r="AM53" s="12" t="str">
        <f t="shared" si="55"/>
        <v/>
      </c>
      <c r="AN53" s="43"/>
      <c r="AO53" s="12" t="str">
        <f t="shared" si="56"/>
        <v/>
      </c>
      <c r="AP53" s="39"/>
      <c r="AQ53" s="68">
        <f t="shared" si="57"/>
        <v>0</v>
      </c>
      <c r="AR53" s="85"/>
      <c r="AS53" s="51" t="str">
        <f t="shared" si="58"/>
        <v/>
      </c>
      <c r="AT53" s="12" t="str">
        <f t="shared" si="59"/>
        <v/>
      </c>
      <c r="AU53" s="43"/>
      <c r="AV53" s="12" t="str">
        <f t="shared" si="60"/>
        <v/>
      </c>
      <c r="AW53" s="39"/>
      <c r="AX53" s="86">
        <f t="shared" si="61"/>
        <v>0</v>
      </c>
      <c r="AY53" s="85"/>
      <c r="AZ53" s="51" t="str">
        <f t="shared" si="62"/>
        <v/>
      </c>
      <c r="BA53" s="12" t="str">
        <f t="shared" si="63"/>
        <v/>
      </c>
      <c r="BB53" s="43"/>
      <c r="BC53" s="12" t="str">
        <f t="shared" si="64"/>
        <v/>
      </c>
      <c r="BD53" s="39"/>
      <c r="BE53" s="86">
        <f t="shared" si="65"/>
        <v>0</v>
      </c>
      <c r="BF53" s="85"/>
      <c r="BG53" s="51" t="str">
        <f t="shared" si="66"/>
        <v/>
      </c>
      <c r="BH53" s="12" t="str">
        <f t="shared" si="67"/>
        <v/>
      </c>
      <c r="BI53" s="43"/>
      <c r="BJ53" s="12" t="str">
        <f t="shared" si="68"/>
        <v/>
      </c>
      <c r="BK53" s="39"/>
      <c r="BL53" s="86">
        <f t="shared" si="69"/>
        <v>0</v>
      </c>
      <c r="BM53" s="85"/>
      <c r="BN53" s="51" t="str">
        <f t="shared" si="70"/>
        <v/>
      </c>
      <c r="BO53" s="12" t="str">
        <f t="shared" si="71"/>
        <v/>
      </c>
      <c r="BP53" s="43"/>
      <c r="BQ53" s="12" t="str">
        <f t="shared" si="72"/>
        <v/>
      </c>
      <c r="BR53" s="39"/>
      <c r="BS53" s="86">
        <f t="shared" si="73"/>
        <v>0</v>
      </c>
      <c r="BT53" s="6"/>
      <c r="BU53" s="64">
        <f t="shared" si="74"/>
        <v>0</v>
      </c>
      <c r="BV53" s="66"/>
      <c r="BW53" s="66"/>
    </row>
    <row r="54" spans="1:75" ht="16.5">
      <c r="A54" s="90"/>
      <c r="B54" s="40"/>
      <c r="C54" s="40"/>
      <c r="D54" s="40"/>
      <c r="E54" s="59">
        <f t="shared" si="75"/>
        <v>0</v>
      </c>
      <c r="F54" s="39"/>
      <c r="G54" s="58" t="str">
        <f>IF($F54&lt;&gt;"",VLOOKUP(F54,Armies!$A$1:$C$300,3,FALSE),"")</f>
        <v/>
      </c>
      <c r="H54" s="41"/>
      <c r="I54" s="42"/>
      <c r="J54" s="51" t="str">
        <f t="shared" si="38"/>
        <v/>
      </c>
      <c r="K54" s="43" t="str">
        <f t="shared" si="39"/>
        <v/>
      </c>
      <c r="L54" s="43"/>
      <c r="M54" s="43" t="str">
        <f t="shared" si="40"/>
        <v/>
      </c>
      <c r="N54" s="39"/>
      <c r="O54" s="56">
        <f t="shared" si="41"/>
        <v>0</v>
      </c>
      <c r="P54" s="42"/>
      <c r="Q54" s="51" t="str">
        <f t="shared" si="42"/>
        <v/>
      </c>
      <c r="R54" s="12" t="str">
        <f t="shared" si="43"/>
        <v/>
      </c>
      <c r="S54" s="43"/>
      <c r="T54" s="43" t="str">
        <f t="shared" si="44"/>
        <v/>
      </c>
      <c r="U54" s="39"/>
      <c r="V54" s="56">
        <f t="shared" si="45"/>
        <v>0</v>
      </c>
      <c r="W54" s="42"/>
      <c r="X54" s="51" t="str">
        <f t="shared" si="46"/>
        <v/>
      </c>
      <c r="Y54" s="12" t="str">
        <f t="shared" si="47"/>
        <v/>
      </c>
      <c r="Z54" s="43"/>
      <c r="AA54" s="43" t="str">
        <f t="shared" si="48"/>
        <v/>
      </c>
      <c r="AB54" s="39"/>
      <c r="AC54" s="56">
        <f t="shared" si="49"/>
        <v>0</v>
      </c>
      <c r="AD54" s="42"/>
      <c r="AE54" s="51" t="str">
        <f t="shared" si="50"/>
        <v/>
      </c>
      <c r="AF54" s="12" t="str">
        <f t="shared" si="51"/>
        <v/>
      </c>
      <c r="AG54" s="43"/>
      <c r="AH54" s="43" t="str">
        <f t="shared" si="52"/>
        <v/>
      </c>
      <c r="AI54" s="39"/>
      <c r="AJ54" s="56">
        <f t="shared" si="53"/>
        <v>0</v>
      </c>
      <c r="AK54" s="42"/>
      <c r="AL54" s="51" t="str">
        <f t="shared" si="54"/>
        <v/>
      </c>
      <c r="AM54" s="12" t="str">
        <f t="shared" si="55"/>
        <v/>
      </c>
      <c r="AN54" s="43"/>
      <c r="AO54" s="12" t="str">
        <f t="shared" si="56"/>
        <v/>
      </c>
      <c r="AP54" s="39"/>
      <c r="AQ54" s="68">
        <f t="shared" si="57"/>
        <v>0</v>
      </c>
      <c r="AR54" s="85"/>
      <c r="AS54" s="51" t="str">
        <f t="shared" si="58"/>
        <v/>
      </c>
      <c r="AT54" s="12" t="str">
        <f t="shared" si="59"/>
        <v/>
      </c>
      <c r="AU54" s="43"/>
      <c r="AV54" s="12" t="str">
        <f t="shared" si="60"/>
        <v/>
      </c>
      <c r="AW54" s="39"/>
      <c r="AX54" s="86">
        <f t="shared" si="61"/>
        <v>0</v>
      </c>
      <c r="AY54" s="85"/>
      <c r="AZ54" s="51" t="str">
        <f t="shared" si="62"/>
        <v/>
      </c>
      <c r="BA54" s="12" t="str">
        <f t="shared" si="63"/>
        <v/>
      </c>
      <c r="BB54" s="43"/>
      <c r="BC54" s="12" t="str">
        <f t="shared" si="64"/>
        <v/>
      </c>
      <c r="BD54" s="39"/>
      <c r="BE54" s="86">
        <f t="shared" si="65"/>
        <v>0</v>
      </c>
      <c r="BF54" s="85"/>
      <c r="BG54" s="51" t="str">
        <f t="shared" si="66"/>
        <v/>
      </c>
      <c r="BH54" s="12" t="str">
        <f t="shared" si="67"/>
        <v/>
      </c>
      <c r="BI54" s="43"/>
      <c r="BJ54" s="12" t="str">
        <f t="shared" si="68"/>
        <v/>
      </c>
      <c r="BK54" s="39"/>
      <c r="BL54" s="86">
        <f t="shared" si="69"/>
        <v>0</v>
      </c>
      <c r="BM54" s="85"/>
      <c r="BN54" s="51" t="str">
        <f t="shared" si="70"/>
        <v/>
      </c>
      <c r="BO54" s="12" t="str">
        <f t="shared" si="71"/>
        <v/>
      </c>
      <c r="BP54" s="43"/>
      <c r="BQ54" s="12" t="str">
        <f t="shared" si="72"/>
        <v/>
      </c>
      <c r="BR54" s="39"/>
      <c r="BS54" s="86">
        <f t="shared" si="73"/>
        <v>0</v>
      </c>
      <c r="BT54" s="6"/>
      <c r="BU54" s="64">
        <f t="shared" si="74"/>
        <v>0</v>
      </c>
      <c r="BV54" s="66"/>
      <c r="BW54" s="66"/>
    </row>
    <row r="55" spans="1:75" ht="16.5">
      <c r="A55" s="90"/>
      <c r="B55" s="40"/>
      <c r="C55" s="40"/>
      <c r="D55" s="40"/>
      <c r="E55" s="59">
        <f t="shared" si="75"/>
        <v>0</v>
      </c>
      <c r="F55" s="39"/>
      <c r="G55" s="58" t="str">
        <f>IF($F55&lt;&gt;"",VLOOKUP(F55,Armies!$A$1:$C$300,3,FALSE),"")</f>
        <v/>
      </c>
      <c r="H55" s="41"/>
      <c r="I55" s="42"/>
      <c r="J55" s="51" t="str">
        <f t="shared" si="38"/>
        <v/>
      </c>
      <c r="K55" s="43" t="str">
        <f t="shared" si="39"/>
        <v/>
      </c>
      <c r="L55" s="43"/>
      <c r="M55" s="43" t="str">
        <f t="shared" si="40"/>
        <v/>
      </c>
      <c r="N55" s="39"/>
      <c r="O55" s="56">
        <f t="shared" si="41"/>
        <v>0</v>
      </c>
      <c r="P55" s="42"/>
      <c r="Q55" s="51" t="str">
        <f t="shared" si="42"/>
        <v/>
      </c>
      <c r="R55" s="12" t="str">
        <f t="shared" si="43"/>
        <v/>
      </c>
      <c r="S55" s="43"/>
      <c r="T55" s="43" t="str">
        <f t="shared" si="44"/>
        <v/>
      </c>
      <c r="U55" s="39"/>
      <c r="V55" s="56">
        <f t="shared" si="45"/>
        <v>0</v>
      </c>
      <c r="W55" s="42"/>
      <c r="X55" s="51" t="str">
        <f t="shared" si="46"/>
        <v/>
      </c>
      <c r="Y55" s="12" t="str">
        <f t="shared" si="47"/>
        <v/>
      </c>
      <c r="Z55" s="43"/>
      <c r="AA55" s="43" t="str">
        <f t="shared" si="48"/>
        <v/>
      </c>
      <c r="AB55" s="39"/>
      <c r="AC55" s="56">
        <f t="shared" si="49"/>
        <v>0</v>
      </c>
      <c r="AD55" s="42"/>
      <c r="AE55" s="51" t="str">
        <f t="shared" si="50"/>
        <v/>
      </c>
      <c r="AF55" s="12" t="str">
        <f t="shared" si="51"/>
        <v/>
      </c>
      <c r="AG55" s="43"/>
      <c r="AH55" s="43" t="str">
        <f t="shared" si="52"/>
        <v/>
      </c>
      <c r="AI55" s="39"/>
      <c r="AJ55" s="56">
        <f t="shared" si="53"/>
        <v>0</v>
      </c>
      <c r="AK55" s="42"/>
      <c r="AL55" s="51" t="str">
        <f t="shared" si="54"/>
        <v/>
      </c>
      <c r="AM55" s="12" t="str">
        <f t="shared" si="55"/>
        <v/>
      </c>
      <c r="AN55" s="43"/>
      <c r="AO55" s="12" t="str">
        <f t="shared" si="56"/>
        <v/>
      </c>
      <c r="AP55" s="39"/>
      <c r="AQ55" s="68">
        <f t="shared" si="57"/>
        <v>0</v>
      </c>
      <c r="AR55" s="85"/>
      <c r="AS55" s="51" t="str">
        <f t="shared" si="58"/>
        <v/>
      </c>
      <c r="AT55" s="12" t="str">
        <f t="shared" si="59"/>
        <v/>
      </c>
      <c r="AU55" s="43"/>
      <c r="AV55" s="12" t="str">
        <f t="shared" si="60"/>
        <v/>
      </c>
      <c r="AW55" s="39"/>
      <c r="AX55" s="86">
        <f t="shared" si="61"/>
        <v>0</v>
      </c>
      <c r="AY55" s="85"/>
      <c r="AZ55" s="51" t="str">
        <f t="shared" si="62"/>
        <v/>
      </c>
      <c r="BA55" s="12" t="str">
        <f t="shared" si="63"/>
        <v/>
      </c>
      <c r="BB55" s="43"/>
      <c r="BC55" s="12" t="str">
        <f t="shared" si="64"/>
        <v/>
      </c>
      <c r="BD55" s="39"/>
      <c r="BE55" s="86">
        <f t="shared" si="65"/>
        <v>0</v>
      </c>
      <c r="BF55" s="85"/>
      <c r="BG55" s="51" t="str">
        <f t="shared" si="66"/>
        <v/>
      </c>
      <c r="BH55" s="12" t="str">
        <f t="shared" si="67"/>
        <v/>
      </c>
      <c r="BI55" s="43"/>
      <c r="BJ55" s="12" t="str">
        <f t="shared" si="68"/>
        <v/>
      </c>
      <c r="BK55" s="39"/>
      <c r="BL55" s="86">
        <f t="shared" si="69"/>
        <v>0</v>
      </c>
      <c r="BM55" s="85"/>
      <c r="BN55" s="51" t="str">
        <f t="shared" si="70"/>
        <v/>
      </c>
      <c r="BO55" s="12" t="str">
        <f t="shared" si="71"/>
        <v/>
      </c>
      <c r="BP55" s="43"/>
      <c r="BQ55" s="12" t="str">
        <f t="shared" si="72"/>
        <v/>
      </c>
      <c r="BR55" s="39"/>
      <c r="BS55" s="86">
        <f t="shared" si="73"/>
        <v>0</v>
      </c>
      <c r="BT55" s="6"/>
      <c r="BU55" s="64">
        <f t="shared" si="74"/>
        <v>0</v>
      </c>
      <c r="BV55" s="66"/>
      <c r="BW55" s="66"/>
    </row>
    <row r="56" spans="1:75" ht="16.5">
      <c r="A56" s="90"/>
      <c r="B56" s="40"/>
      <c r="C56" s="40"/>
      <c r="D56" s="40"/>
      <c r="E56" s="59">
        <f t="shared" si="75"/>
        <v>0</v>
      </c>
      <c r="F56" s="39"/>
      <c r="G56" s="58" t="str">
        <f>IF($F56&lt;&gt;"",VLOOKUP(F56,Armies!$A$1:$C$300,3,FALSE),"")</f>
        <v/>
      </c>
      <c r="H56" s="41"/>
      <c r="I56" s="42"/>
      <c r="J56" s="51" t="str">
        <f t="shared" si="38"/>
        <v/>
      </c>
      <c r="K56" s="43" t="str">
        <f t="shared" si="39"/>
        <v/>
      </c>
      <c r="L56" s="43"/>
      <c r="M56" s="43" t="str">
        <f t="shared" si="40"/>
        <v/>
      </c>
      <c r="N56" s="39"/>
      <c r="O56" s="56">
        <f t="shared" si="41"/>
        <v>0</v>
      </c>
      <c r="P56" s="42"/>
      <c r="Q56" s="51" t="str">
        <f t="shared" si="42"/>
        <v/>
      </c>
      <c r="R56" s="12" t="str">
        <f t="shared" si="43"/>
        <v/>
      </c>
      <c r="S56" s="43"/>
      <c r="T56" s="43" t="str">
        <f t="shared" si="44"/>
        <v/>
      </c>
      <c r="U56" s="39"/>
      <c r="V56" s="56">
        <f t="shared" si="45"/>
        <v>0</v>
      </c>
      <c r="W56" s="42"/>
      <c r="X56" s="51" t="str">
        <f t="shared" si="46"/>
        <v/>
      </c>
      <c r="Y56" s="12" t="str">
        <f t="shared" si="47"/>
        <v/>
      </c>
      <c r="Z56" s="43"/>
      <c r="AA56" s="43" t="str">
        <f t="shared" si="48"/>
        <v/>
      </c>
      <c r="AB56" s="39"/>
      <c r="AC56" s="56">
        <f t="shared" si="49"/>
        <v>0</v>
      </c>
      <c r="AD56" s="42"/>
      <c r="AE56" s="51" t="str">
        <f t="shared" si="50"/>
        <v/>
      </c>
      <c r="AF56" s="12" t="str">
        <f t="shared" si="51"/>
        <v/>
      </c>
      <c r="AG56" s="43"/>
      <c r="AH56" s="43" t="str">
        <f t="shared" si="52"/>
        <v/>
      </c>
      <c r="AI56" s="39"/>
      <c r="AJ56" s="56">
        <f t="shared" si="53"/>
        <v>0</v>
      </c>
      <c r="AK56" s="42"/>
      <c r="AL56" s="51" t="str">
        <f t="shared" si="54"/>
        <v/>
      </c>
      <c r="AM56" s="12" t="str">
        <f t="shared" si="55"/>
        <v/>
      </c>
      <c r="AN56" s="43"/>
      <c r="AO56" s="12" t="str">
        <f t="shared" si="56"/>
        <v/>
      </c>
      <c r="AP56" s="39"/>
      <c r="AQ56" s="68">
        <f t="shared" si="57"/>
        <v>0</v>
      </c>
      <c r="AR56" s="85"/>
      <c r="AS56" s="51" t="str">
        <f t="shared" si="58"/>
        <v/>
      </c>
      <c r="AT56" s="12" t="str">
        <f t="shared" si="59"/>
        <v/>
      </c>
      <c r="AU56" s="43"/>
      <c r="AV56" s="12" t="str">
        <f t="shared" si="60"/>
        <v/>
      </c>
      <c r="AW56" s="39"/>
      <c r="AX56" s="86">
        <f t="shared" si="61"/>
        <v>0</v>
      </c>
      <c r="AY56" s="85"/>
      <c r="AZ56" s="51" t="str">
        <f t="shared" si="62"/>
        <v/>
      </c>
      <c r="BA56" s="12" t="str">
        <f t="shared" si="63"/>
        <v/>
      </c>
      <c r="BB56" s="43"/>
      <c r="BC56" s="12" t="str">
        <f t="shared" si="64"/>
        <v/>
      </c>
      <c r="BD56" s="39"/>
      <c r="BE56" s="86">
        <f t="shared" si="65"/>
        <v>0</v>
      </c>
      <c r="BF56" s="85"/>
      <c r="BG56" s="51" t="str">
        <f t="shared" si="66"/>
        <v/>
      </c>
      <c r="BH56" s="12" t="str">
        <f t="shared" si="67"/>
        <v/>
      </c>
      <c r="BI56" s="43"/>
      <c r="BJ56" s="12" t="str">
        <f t="shared" si="68"/>
        <v/>
      </c>
      <c r="BK56" s="39"/>
      <c r="BL56" s="86">
        <f t="shared" si="69"/>
        <v>0</v>
      </c>
      <c r="BM56" s="85"/>
      <c r="BN56" s="51" t="str">
        <f t="shared" si="70"/>
        <v/>
      </c>
      <c r="BO56" s="12" t="str">
        <f t="shared" si="71"/>
        <v/>
      </c>
      <c r="BP56" s="43"/>
      <c r="BQ56" s="12" t="str">
        <f t="shared" si="72"/>
        <v/>
      </c>
      <c r="BR56" s="39"/>
      <c r="BS56" s="86">
        <f t="shared" si="73"/>
        <v>0</v>
      </c>
      <c r="BT56" s="6"/>
      <c r="BU56" s="64">
        <f t="shared" si="74"/>
        <v>0</v>
      </c>
      <c r="BV56" s="66"/>
      <c r="BW56" s="66"/>
    </row>
    <row r="57" spans="1:75" ht="16.5">
      <c r="A57" s="90"/>
      <c r="B57" s="40"/>
      <c r="C57" s="40"/>
      <c r="D57" s="40"/>
      <c r="E57" s="59">
        <f t="shared" si="75"/>
        <v>0</v>
      </c>
      <c r="F57" s="39"/>
      <c r="G57" s="58" t="str">
        <f>IF($F57&lt;&gt;"",VLOOKUP(F57,Armies!$A$1:$C$300,3,FALSE),"")</f>
        <v/>
      </c>
      <c r="H57" s="41"/>
      <c r="I57" s="42"/>
      <c r="J57" s="51" t="str">
        <f t="shared" si="38"/>
        <v/>
      </c>
      <c r="K57" s="43" t="str">
        <f t="shared" si="39"/>
        <v/>
      </c>
      <c r="L57" s="43"/>
      <c r="M57" s="43" t="str">
        <f t="shared" si="40"/>
        <v/>
      </c>
      <c r="N57" s="39"/>
      <c r="O57" s="56">
        <f t="shared" si="41"/>
        <v>0</v>
      </c>
      <c r="P57" s="42"/>
      <c r="Q57" s="51" t="str">
        <f t="shared" si="42"/>
        <v/>
      </c>
      <c r="R57" s="12" t="str">
        <f t="shared" si="43"/>
        <v/>
      </c>
      <c r="S57" s="43"/>
      <c r="T57" s="43" t="str">
        <f t="shared" si="44"/>
        <v/>
      </c>
      <c r="U57" s="39"/>
      <c r="V57" s="56">
        <f t="shared" si="45"/>
        <v>0</v>
      </c>
      <c r="W57" s="42"/>
      <c r="X57" s="51" t="str">
        <f t="shared" si="46"/>
        <v/>
      </c>
      <c r="Y57" s="12" t="str">
        <f t="shared" si="47"/>
        <v/>
      </c>
      <c r="Z57" s="43"/>
      <c r="AA57" s="43" t="str">
        <f t="shared" si="48"/>
        <v/>
      </c>
      <c r="AB57" s="39"/>
      <c r="AC57" s="56">
        <f t="shared" si="49"/>
        <v>0</v>
      </c>
      <c r="AD57" s="42"/>
      <c r="AE57" s="51" t="str">
        <f t="shared" si="50"/>
        <v/>
      </c>
      <c r="AF57" s="12" t="str">
        <f t="shared" si="51"/>
        <v/>
      </c>
      <c r="AG57" s="43"/>
      <c r="AH57" s="43" t="str">
        <f t="shared" si="52"/>
        <v/>
      </c>
      <c r="AI57" s="39"/>
      <c r="AJ57" s="56">
        <f t="shared" si="53"/>
        <v>0</v>
      </c>
      <c r="AK57" s="42"/>
      <c r="AL57" s="51" t="str">
        <f t="shared" si="54"/>
        <v/>
      </c>
      <c r="AM57" s="12" t="str">
        <f t="shared" si="55"/>
        <v/>
      </c>
      <c r="AN57" s="43"/>
      <c r="AO57" s="12" t="str">
        <f t="shared" si="56"/>
        <v/>
      </c>
      <c r="AP57" s="39"/>
      <c r="AQ57" s="68">
        <f t="shared" si="57"/>
        <v>0</v>
      </c>
      <c r="AR57" s="85"/>
      <c r="AS57" s="51" t="str">
        <f t="shared" si="58"/>
        <v/>
      </c>
      <c r="AT57" s="12" t="str">
        <f t="shared" si="59"/>
        <v/>
      </c>
      <c r="AU57" s="43"/>
      <c r="AV57" s="12" t="str">
        <f t="shared" si="60"/>
        <v/>
      </c>
      <c r="AW57" s="39"/>
      <c r="AX57" s="86">
        <f t="shared" si="61"/>
        <v>0</v>
      </c>
      <c r="AY57" s="85"/>
      <c r="AZ57" s="51" t="str">
        <f t="shared" si="62"/>
        <v/>
      </c>
      <c r="BA57" s="12" t="str">
        <f t="shared" si="63"/>
        <v/>
      </c>
      <c r="BB57" s="43"/>
      <c r="BC57" s="12" t="str">
        <f t="shared" si="64"/>
        <v/>
      </c>
      <c r="BD57" s="39"/>
      <c r="BE57" s="86">
        <f t="shared" si="65"/>
        <v>0</v>
      </c>
      <c r="BF57" s="85"/>
      <c r="BG57" s="51" t="str">
        <f t="shared" si="66"/>
        <v/>
      </c>
      <c r="BH57" s="12" t="str">
        <f t="shared" si="67"/>
        <v/>
      </c>
      <c r="BI57" s="43"/>
      <c r="BJ57" s="12" t="str">
        <f t="shared" si="68"/>
        <v/>
      </c>
      <c r="BK57" s="39"/>
      <c r="BL57" s="86">
        <f t="shared" si="69"/>
        <v>0</v>
      </c>
      <c r="BM57" s="85"/>
      <c r="BN57" s="51" t="str">
        <f t="shared" si="70"/>
        <v/>
      </c>
      <c r="BO57" s="12" t="str">
        <f t="shared" si="71"/>
        <v/>
      </c>
      <c r="BP57" s="43"/>
      <c r="BQ57" s="12" t="str">
        <f t="shared" si="72"/>
        <v/>
      </c>
      <c r="BR57" s="39"/>
      <c r="BS57" s="86">
        <f t="shared" si="73"/>
        <v>0</v>
      </c>
      <c r="BT57" s="6"/>
      <c r="BU57" s="64">
        <f t="shared" si="74"/>
        <v>0</v>
      </c>
      <c r="BV57" s="66"/>
      <c r="BW57" s="66"/>
    </row>
    <row r="58" spans="1:75" ht="16.5">
      <c r="A58" s="90"/>
      <c r="B58" s="40"/>
      <c r="C58" s="40"/>
      <c r="D58" s="40"/>
      <c r="E58" s="59">
        <f t="shared" si="75"/>
        <v>0</v>
      </c>
      <c r="F58" s="39"/>
      <c r="G58" s="58" t="str">
        <f>IF($F58&lt;&gt;"",VLOOKUP(F58,Armies!$A$1:$C$300,3,FALSE),"")</f>
        <v/>
      </c>
      <c r="H58" s="41"/>
      <c r="I58" s="42"/>
      <c r="J58" s="51" t="str">
        <f t="shared" si="38"/>
        <v/>
      </c>
      <c r="K58" s="43" t="str">
        <f t="shared" si="39"/>
        <v/>
      </c>
      <c r="L58" s="43"/>
      <c r="M58" s="43" t="str">
        <f t="shared" si="40"/>
        <v/>
      </c>
      <c r="N58" s="39"/>
      <c r="O58" s="56">
        <f t="shared" si="41"/>
        <v>0</v>
      </c>
      <c r="P58" s="42"/>
      <c r="Q58" s="51" t="str">
        <f t="shared" si="42"/>
        <v/>
      </c>
      <c r="R58" s="12" t="str">
        <f t="shared" si="43"/>
        <v/>
      </c>
      <c r="S58" s="43"/>
      <c r="T58" s="43" t="str">
        <f t="shared" si="44"/>
        <v/>
      </c>
      <c r="U58" s="39"/>
      <c r="V58" s="56">
        <f t="shared" si="45"/>
        <v>0</v>
      </c>
      <c r="W58" s="42"/>
      <c r="X58" s="51" t="str">
        <f t="shared" si="46"/>
        <v/>
      </c>
      <c r="Y58" s="12" t="str">
        <f t="shared" si="47"/>
        <v/>
      </c>
      <c r="Z58" s="43"/>
      <c r="AA58" s="43" t="str">
        <f t="shared" si="48"/>
        <v/>
      </c>
      <c r="AB58" s="39"/>
      <c r="AC58" s="56">
        <f t="shared" si="49"/>
        <v>0</v>
      </c>
      <c r="AD58" s="42"/>
      <c r="AE58" s="51" t="str">
        <f t="shared" si="50"/>
        <v/>
      </c>
      <c r="AF58" s="12" t="str">
        <f t="shared" si="51"/>
        <v/>
      </c>
      <c r="AG58" s="43"/>
      <c r="AH58" s="43" t="str">
        <f t="shared" si="52"/>
        <v/>
      </c>
      <c r="AI58" s="39"/>
      <c r="AJ58" s="56">
        <f t="shared" si="53"/>
        <v>0</v>
      </c>
      <c r="AK58" s="42"/>
      <c r="AL58" s="51" t="str">
        <f t="shared" si="54"/>
        <v/>
      </c>
      <c r="AM58" s="12" t="str">
        <f t="shared" si="55"/>
        <v/>
      </c>
      <c r="AN58" s="43"/>
      <c r="AO58" s="12" t="str">
        <f t="shared" si="56"/>
        <v/>
      </c>
      <c r="AP58" s="39"/>
      <c r="AQ58" s="68">
        <f t="shared" si="57"/>
        <v>0</v>
      </c>
      <c r="AR58" s="85"/>
      <c r="AS58" s="51" t="str">
        <f t="shared" si="58"/>
        <v/>
      </c>
      <c r="AT58" s="12" t="str">
        <f t="shared" si="59"/>
        <v/>
      </c>
      <c r="AU58" s="43"/>
      <c r="AV58" s="12" t="str">
        <f t="shared" si="60"/>
        <v/>
      </c>
      <c r="AW58" s="39"/>
      <c r="AX58" s="86">
        <f t="shared" si="61"/>
        <v>0</v>
      </c>
      <c r="AY58" s="85"/>
      <c r="AZ58" s="51" t="str">
        <f t="shared" si="62"/>
        <v/>
      </c>
      <c r="BA58" s="12" t="str">
        <f t="shared" si="63"/>
        <v/>
      </c>
      <c r="BB58" s="43"/>
      <c r="BC58" s="12" t="str">
        <f t="shared" si="64"/>
        <v/>
      </c>
      <c r="BD58" s="39"/>
      <c r="BE58" s="86">
        <f t="shared" si="65"/>
        <v>0</v>
      </c>
      <c r="BF58" s="85"/>
      <c r="BG58" s="51" t="str">
        <f t="shared" si="66"/>
        <v/>
      </c>
      <c r="BH58" s="12" t="str">
        <f t="shared" si="67"/>
        <v/>
      </c>
      <c r="BI58" s="43"/>
      <c r="BJ58" s="12" t="str">
        <f t="shared" si="68"/>
        <v/>
      </c>
      <c r="BK58" s="39"/>
      <c r="BL58" s="86">
        <f t="shared" si="69"/>
        <v>0</v>
      </c>
      <c r="BM58" s="85"/>
      <c r="BN58" s="51" t="str">
        <f t="shared" si="70"/>
        <v/>
      </c>
      <c r="BO58" s="12" t="str">
        <f t="shared" si="71"/>
        <v/>
      </c>
      <c r="BP58" s="43"/>
      <c r="BQ58" s="12" t="str">
        <f t="shared" si="72"/>
        <v/>
      </c>
      <c r="BR58" s="39"/>
      <c r="BS58" s="86">
        <f t="shared" si="73"/>
        <v>0</v>
      </c>
      <c r="BT58" s="6"/>
      <c r="BU58" s="64">
        <f t="shared" si="74"/>
        <v>0</v>
      </c>
      <c r="BV58" s="66"/>
      <c r="BW58" s="66"/>
    </row>
    <row r="59" spans="1:75" ht="16.5">
      <c r="A59" s="90"/>
      <c r="B59" s="40"/>
      <c r="C59" s="40"/>
      <c r="D59" s="40"/>
      <c r="E59" s="59">
        <f t="shared" si="75"/>
        <v>0</v>
      </c>
      <c r="F59" s="39"/>
      <c r="G59" s="58" t="str">
        <f>IF($F59&lt;&gt;"",VLOOKUP(F59,Armies!$A$1:$C$300,3,FALSE),"")</f>
        <v/>
      </c>
      <c r="H59" s="41"/>
      <c r="I59" s="42"/>
      <c r="J59" s="51" t="str">
        <f t="shared" si="38"/>
        <v/>
      </c>
      <c r="K59" s="43" t="str">
        <f t="shared" si="39"/>
        <v/>
      </c>
      <c r="L59" s="43"/>
      <c r="M59" s="43" t="str">
        <f t="shared" si="40"/>
        <v/>
      </c>
      <c r="N59" s="39"/>
      <c r="O59" s="56">
        <f t="shared" si="41"/>
        <v>0</v>
      </c>
      <c r="P59" s="42"/>
      <c r="Q59" s="51" t="str">
        <f t="shared" si="42"/>
        <v/>
      </c>
      <c r="R59" s="12" t="str">
        <f t="shared" si="43"/>
        <v/>
      </c>
      <c r="S59" s="43"/>
      <c r="T59" s="43" t="str">
        <f t="shared" si="44"/>
        <v/>
      </c>
      <c r="U59" s="39"/>
      <c r="V59" s="56">
        <f t="shared" si="45"/>
        <v>0</v>
      </c>
      <c r="W59" s="42"/>
      <c r="X59" s="51" t="str">
        <f t="shared" si="46"/>
        <v/>
      </c>
      <c r="Y59" s="12" t="str">
        <f t="shared" si="47"/>
        <v/>
      </c>
      <c r="Z59" s="43"/>
      <c r="AA59" s="43" t="str">
        <f t="shared" si="48"/>
        <v/>
      </c>
      <c r="AB59" s="39"/>
      <c r="AC59" s="56">
        <f t="shared" si="49"/>
        <v>0</v>
      </c>
      <c r="AD59" s="42"/>
      <c r="AE59" s="51" t="str">
        <f t="shared" si="50"/>
        <v/>
      </c>
      <c r="AF59" s="12" t="str">
        <f t="shared" si="51"/>
        <v/>
      </c>
      <c r="AG59" s="43"/>
      <c r="AH59" s="43" t="str">
        <f t="shared" si="52"/>
        <v/>
      </c>
      <c r="AI59" s="39"/>
      <c r="AJ59" s="56">
        <f t="shared" si="53"/>
        <v>0</v>
      </c>
      <c r="AK59" s="42"/>
      <c r="AL59" s="51" t="str">
        <f t="shared" si="54"/>
        <v/>
      </c>
      <c r="AM59" s="12" t="str">
        <f t="shared" si="55"/>
        <v/>
      </c>
      <c r="AN59" s="43"/>
      <c r="AO59" s="12" t="str">
        <f t="shared" si="56"/>
        <v/>
      </c>
      <c r="AP59" s="39"/>
      <c r="AQ59" s="68">
        <f t="shared" si="57"/>
        <v>0</v>
      </c>
      <c r="AR59" s="85"/>
      <c r="AS59" s="51" t="str">
        <f t="shared" si="58"/>
        <v/>
      </c>
      <c r="AT59" s="12" t="str">
        <f t="shared" si="59"/>
        <v/>
      </c>
      <c r="AU59" s="43"/>
      <c r="AV59" s="12" t="str">
        <f t="shared" si="60"/>
        <v/>
      </c>
      <c r="AW59" s="39"/>
      <c r="AX59" s="86">
        <f t="shared" si="61"/>
        <v>0</v>
      </c>
      <c r="AY59" s="85"/>
      <c r="AZ59" s="51" t="str">
        <f t="shared" si="62"/>
        <v/>
      </c>
      <c r="BA59" s="12" t="str">
        <f t="shared" si="63"/>
        <v/>
      </c>
      <c r="BB59" s="43"/>
      <c r="BC59" s="12" t="str">
        <f t="shared" si="64"/>
        <v/>
      </c>
      <c r="BD59" s="39"/>
      <c r="BE59" s="86">
        <f t="shared" si="65"/>
        <v>0</v>
      </c>
      <c r="BF59" s="85"/>
      <c r="BG59" s="51" t="str">
        <f t="shared" si="66"/>
        <v/>
      </c>
      <c r="BH59" s="12" t="str">
        <f t="shared" si="67"/>
        <v/>
      </c>
      <c r="BI59" s="43"/>
      <c r="BJ59" s="12" t="str">
        <f t="shared" si="68"/>
        <v/>
      </c>
      <c r="BK59" s="39"/>
      <c r="BL59" s="86">
        <f t="shared" si="69"/>
        <v>0</v>
      </c>
      <c r="BM59" s="85"/>
      <c r="BN59" s="51" t="str">
        <f t="shared" si="70"/>
        <v/>
      </c>
      <c r="BO59" s="12" t="str">
        <f t="shared" si="71"/>
        <v/>
      </c>
      <c r="BP59" s="43"/>
      <c r="BQ59" s="12" t="str">
        <f t="shared" si="72"/>
        <v/>
      </c>
      <c r="BR59" s="39"/>
      <c r="BS59" s="86">
        <f t="shared" si="73"/>
        <v>0</v>
      </c>
      <c r="BT59" s="6"/>
      <c r="BU59" s="64">
        <f t="shared" si="74"/>
        <v>0</v>
      </c>
      <c r="BV59" s="66"/>
      <c r="BW59" s="66"/>
    </row>
    <row r="60" spans="1:75" ht="16.5">
      <c r="A60" s="90"/>
      <c r="B60" s="40"/>
      <c r="C60" s="40"/>
      <c r="D60" s="40"/>
      <c r="E60" s="59">
        <f t="shared" si="75"/>
        <v>0</v>
      </c>
      <c r="F60" s="39"/>
      <c r="G60" s="58" t="str">
        <f>IF($F60&lt;&gt;"",VLOOKUP(F60,Armies!$A$1:$C$300,3,FALSE),"")</f>
        <v/>
      </c>
      <c r="H60" s="41"/>
      <c r="I60" s="42"/>
      <c r="J60" s="51" t="str">
        <f t="shared" si="38"/>
        <v/>
      </c>
      <c r="K60" s="43" t="str">
        <f t="shared" si="39"/>
        <v/>
      </c>
      <c r="L60" s="43"/>
      <c r="M60" s="43" t="str">
        <f t="shared" si="40"/>
        <v/>
      </c>
      <c r="N60" s="39"/>
      <c r="O60" s="56">
        <f t="shared" si="41"/>
        <v>0</v>
      </c>
      <c r="P60" s="42"/>
      <c r="Q60" s="51" t="str">
        <f t="shared" si="42"/>
        <v/>
      </c>
      <c r="R60" s="12" t="str">
        <f t="shared" si="43"/>
        <v/>
      </c>
      <c r="S60" s="43"/>
      <c r="T60" s="43" t="str">
        <f t="shared" si="44"/>
        <v/>
      </c>
      <c r="U60" s="39"/>
      <c r="V60" s="56">
        <f t="shared" si="45"/>
        <v>0</v>
      </c>
      <c r="W60" s="42"/>
      <c r="X60" s="51" t="str">
        <f t="shared" si="46"/>
        <v/>
      </c>
      <c r="Y60" s="12" t="str">
        <f t="shared" si="47"/>
        <v/>
      </c>
      <c r="Z60" s="43"/>
      <c r="AA60" s="43" t="str">
        <f t="shared" si="48"/>
        <v/>
      </c>
      <c r="AB60" s="39"/>
      <c r="AC60" s="56">
        <f t="shared" si="49"/>
        <v>0</v>
      </c>
      <c r="AD60" s="42"/>
      <c r="AE60" s="51" t="str">
        <f t="shared" si="50"/>
        <v/>
      </c>
      <c r="AF60" s="12" t="str">
        <f t="shared" si="51"/>
        <v/>
      </c>
      <c r="AG60" s="43"/>
      <c r="AH60" s="43" t="str">
        <f t="shared" si="52"/>
        <v/>
      </c>
      <c r="AI60" s="39"/>
      <c r="AJ60" s="56">
        <f t="shared" si="53"/>
        <v>0</v>
      </c>
      <c r="AK60" s="42"/>
      <c r="AL60" s="51" t="str">
        <f t="shared" si="54"/>
        <v/>
      </c>
      <c r="AM60" s="12" t="str">
        <f t="shared" si="55"/>
        <v/>
      </c>
      <c r="AN60" s="43"/>
      <c r="AO60" s="12" t="str">
        <f t="shared" si="56"/>
        <v/>
      </c>
      <c r="AP60" s="39"/>
      <c r="AQ60" s="68">
        <f t="shared" si="57"/>
        <v>0</v>
      </c>
      <c r="AR60" s="85"/>
      <c r="AS60" s="51" t="str">
        <f t="shared" si="58"/>
        <v/>
      </c>
      <c r="AT60" s="12" t="str">
        <f t="shared" si="59"/>
        <v/>
      </c>
      <c r="AU60" s="43"/>
      <c r="AV60" s="12" t="str">
        <f t="shared" si="60"/>
        <v/>
      </c>
      <c r="AW60" s="39"/>
      <c r="AX60" s="86">
        <f t="shared" si="61"/>
        <v>0</v>
      </c>
      <c r="AY60" s="85"/>
      <c r="AZ60" s="51" t="str">
        <f t="shared" si="62"/>
        <v/>
      </c>
      <c r="BA60" s="12" t="str">
        <f t="shared" si="63"/>
        <v/>
      </c>
      <c r="BB60" s="43"/>
      <c r="BC60" s="12" t="str">
        <f t="shared" si="64"/>
        <v/>
      </c>
      <c r="BD60" s="39"/>
      <c r="BE60" s="86">
        <f t="shared" si="65"/>
        <v>0</v>
      </c>
      <c r="BF60" s="85"/>
      <c r="BG60" s="51" t="str">
        <f t="shared" si="66"/>
        <v/>
      </c>
      <c r="BH60" s="12" t="str">
        <f t="shared" si="67"/>
        <v/>
      </c>
      <c r="BI60" s="43"/>
      <c r="BJ60" s="12" t="str">
        <f t="shared" si="68"/>
        <v/>
      </c>
      <c r="BK60" s="39"/>
      <c r="BL60" s="86">
        <f t="shared" si="69"/>
        <v>0</v>
      </c>
      <c r="BM60" s="85"/>
      <c r="BN60" s="51" t="str">
        <f t="shared" si="70"/>
        <v/>
      </c>
      <c r="BO60" s="12" t="str">
        <f t="shared" si="71"/>
        <v/>
      </c>
      <c r="BP60" s="43"/>
      <c r="BQ60" s="12" t="str">
        <f t="shared" si="72"/>
        <v/>
      </c>
      <c r="BR60" s="39"/>
      <c r="BS60" s="86">
        <f t="shared" si="73"/>
        <v>0</v>
      </c>
      <c r="BT60" s="6"/>
      <c r="BU60" s="64">
        <f t="shared" si="74"/>
        <v>0</v>
      </c>
      <c r="BV60" s="66"/>
      <c r="BW60" s="66"/>
    </row>
    <row r="61" spans="1:75" ht="16.5">
      <c r="A61" s="90"/>
      <c r="B61" s="40"/>
      <c r="C61" s="40"/>
      <c r="D61" s="40"/>
      <c r="E61" s="59">
        <f t="shared" si="75"/>
        <v>0</v>
      </c>
      <c r="F61" s="39"/>
      <c r="G61" s="58" t="str">
        <f>IF($F61&lt;&gt;"",VLOOKUP(F61,Armies!$A$1:$C$300,3,FALSE),"")</f>
        <v/>
      </c>
      <c r="H61" s="41"/>
      <c r="I61" s="42"/>
      <c r="J61" s="51" t="str">
        <f t="shared" si="38"/>
        <v/>
      </c>
      <c r="K61" s="43" t="str">
        <f t="shared" si="39"/>
        <v/>
      </c>
      <c r="L61" s="43"/>
      <c r="M61" s="43" t="str">
        <f t="shared" si="40"/>
        <v/>
      </c>
      <c r="N61" s="39"/>
      <c r="O61" s="56">
        <f t="shared" si="41"/>
        <v>0</v>
      </c>
      <c r="P61" s="42"/>
      <c r="Q61" s="51" t="str">
        <f t="shared" si="42"/>
        <v/>
      </c>
      <c r="R61" s="12" t="str">
        <f t="shared" si="43"/>
        <v/>
      </c>
      <c r="S61" s="43"/>
      <c r="T61" s="43" t="str">
        <f t="shared" si="44"/>
        <v/>
      </c>
      <c r="U61" s="39"/>
      <c r="V61" s="56">
        <f t="shared" si="45"/>
        <v>0</v>
      </c>
      <c r="W61" s="42"/>
      <c r="X61" s="51" t="str">
        <f t="shared" si="46"/>
        <v/>
      </c>
      <c r="Y61" s="12" t="str">
        <f t="shared" si="47"/>
        <v/>
      </c>
      <c r="Z61" s="43"/>
      <c r="AA61" s="43" t="str">
        <f t="shared" si="48"/>
        <v/>
      </c>
      <c r="AB61" s="39"/>
      <c r="AC61" s="56">
        <f t="shared" si="49"/>
        <v>0</v>
      </c>
      <c r="AD61" s="42"/>
      <c r="AE61" s="51" t="str">
        <f t="shared" si="50"/>
        <v/>
      </c>
      <c r="AF61" s="12" t="str">
        <f t="shared" si="51"/>
        <v/>
      </c>
      <c r="AG61" s="43"/>
      <c r="AH61" s="43" t="str">
        <f t="shared" si="52"/>
        <v/>
      </c>
      <c r="AI61" s="39"/>
      <c r="AJ61" s="56">
        <f t="shared" si="53"/>
        <v>0</v>
      </c>
      <c r="AK61" s="42"/>
      <c r="AL61" s="51" t="str">
        <f t="shared" si="54"/>
        <v/>
      </c>
      <c r="AM61" s="12" t="str">
        <f t="shared" si="55"/>
        <v/>
      </c>
      <c r="AN61" s="43"/>
      <c r="AO61" s="12" t="str">
        <f t="shared" si="56"/>
        <v/>
      </c>
      <c r="AP61" s="39"/>
      <c r="AQ61" s="68">
        <f t="shared" si="57"/>
        <v>0</v>
      </c>
      <c r="AR61" s="85"/>
      <c r="AS61" s="51" t="str">
        <f t="shared" si="58"/>
        <v/>
      </c>
      <c r="AT61" s="12" t="str">
        <f t="shared" si="59"/>
        <v/>
      </c>
      <c r="AU61" s="43"/>
      <c r="AV61" s="12" t="str">
        <f t="shared" si="60"/>
        <v/>
      </c>
      <c r="AW61" s="39"/>
      <c r="AX61" s="86">
        <f t="shared" si="61"/>
        <v>0</v>
      </c>
      <c r="AY61" s="85"/>
      <c r="AZ61" s="51" t="str">
        <f t="shared" si="62"/>
        <v/>
      </c>
      <c r="BA61" s="12" t="str">
        <f t="shared" si="63"/>
        <v/>
      </c>
      <c r="BB61" s="43"/>
      <c r="BC61" s="12" t="str">
        <f t="shared" si="64"/>
        <v/>
      </c>
      <c r="BD61" s="39"/>
      <c r="BE61" s="86">
        <f t="shared" si="65"/>
        <v>0</v>
      </c>
      <c r="BF61" s="85"/>
      <c r="BG61" s="51" t="str">
        <f t="shared" si="66"/>
        <v/>
      </c>
      <c r="BH61" s="12" t="str">
        <f t="shared" si="67"/>
        <v/>
      </c>
      <c r="BI61" s="43"/>
      <c r="BJ61" s="12" t="str">
        <f t="shared" si="68"/>
        <v/>
      </c>
      <c r="BK61" s="39"/>
      <c r="BL61" s="86">
        <f t="shared" si="69"/>
        <v>0</v>
      </c>
      <c r="BM61" s="85"/>
      <c r="BN61" s="51" t="str">
        <f t="shared" si="70"/>
        <v/>
      </c>
      <c r="BO61" s="12" t="str">
        <f t="shared" si="71"/>
        <v/>
      </c>
      <c r="BP61" s="43"/>
      <c r="BQ61" s="12" t="str">
        <f t="shared" si="72"/>
        <v/>
      </c>
      <c r="BR61" s="39"/>
      <c r="BS61" s="86">
        <f t="shared" si="73"/>
        <v>0</v>
      </c>
      <c r="BT61" s="6"/>
      <c r="BU61" s="64">
        <f t="shared" si="74"/>
        <v>0</v>
      </c>
      <c r="BV61" s="66"/>
      <c r="BW61" s="66"/>
    </row>
    <row r="62" spans="1:75" ht="16.5">
      <c r="A62" s="90"/>
      <c r="B62" s="40"/>
      <c r="C62" s="40"/>
      <c r="D62" s="40"/>
      <c r="E62" s="59">
        <f t="shared" si="75"/>
        <v>0</v>
      </c>
      <c r="F62" s="39"/>
      <c r="G62" s="58" t="str">
        <f>IF($F62&lt;&gt;"",VLOOKUP(F62,Armies!$A$1:$C$300,3,FALSE),"")</f>
        <v/>
      </c>
      <c r="H62" s="41"/>
      <c r="I62" s="42"/>
      <c r="J62" s="51" t="str">
        <f t="shared" si="38"/>
        <v/>
      </c>
      <c r="K62" s="43" t="str">
        <f t="shared" si="39"/>
        <v/>
      </c>
      <c r="L62" s="43"/>
      <c r="M62" s="43" t="str">
        <f t="shared" si="40"/>
        <v/>
      </c>
      <c r="N62" s="39"/>
      <c r="O62" s="56">
        <f t="shared" si="41"/>
        <v>0</v>
      </c>
      <c r="P62" s="42"/>
      <c r="Q62" s="51" t="str">
        <f t="shared" si="42"/>
        <v/>
      </c>
      <c r="R62" s="12" t="str">
        <f t="shared" si="43"/>
        <v/>
      </c>
      <c r="S62" s="43"/>
      <c r="T62" s="43" t="str">
        <f t="shared" si="44"/>
        <v/>
      </c>
      <c r="U62" s="39"/>
      <c r="V62" s="56">
        <f t="shared" si="45"/>
        <v>0</v>
      </c>
      <c r="W62" s="42"/>
      <c r="X62" s="51" t="str">
        <f t="shared" si="46"/>
        <v/>
      </c>
      <c r="Y62" s="12" t="str">
        <f t="shared" si="47"/>
        <v/>
      </c>
      <c r="Z62" s="43"/>
      <c r="AA62" s="43" t="str">
        <f t="shared" si="48"/>
        <v/>
      </c>
      <c r="AB62" s="39"/>
      <c r="AC62" s="56">
        <f t="shared" si="49"/>
        <v>0</v>
      </c>
      <c r="AD62" s="42"/>
      <c r="AE62" s="51" t="str">
        <f t="shared" si="50"/>
        <v/>
      </c>
      <c r="AF62" s="12" t="str">
        <f t="shared" si="51"/>
        <v/>
      </c>
      <c r="AG62" s="43"/>
      <c r="AH62" s="43" t="str">
        <f t="shared" si="52"/>
        <v/>
      </c>
      <c r="AI62" s="39"/>
      <c r="AJ62" s="56">
        <f t="shared" si="53"/>
        <v>0</v>
      </c>
      <c r="AK62" s="42"/>
      <c r="AL62" s="51" t="str">
        <f t="shared" si="54"/>
        <v/>
      </c>
      <c r="AM62" s="12" t="str">
        <f t="shared" si="55"/>
        <v/>
      </c>
      <c r="AN62" s="43"/>
      <c r="AO62" s="12" t="str">
        <f t="shared" si="56"/>
        <v/>
      </c>
      <c r="AP62" s="39"/>
      <c r="AQ62" s="68">
        <f t="shared" si="57"/>
        <v>0</v>
      </c>
      <c r="AR62" s="85"/>
      <c r="AS62" s="51" t="str">
        <f t="shared" si="58"/>
        <v/>
      </c>
      <c r="AT62" s="12" t="str">
        <f t="shared" si="59"/>
        <v/>
      </c>
      <c r="AU62" s="43"/>
      <c r="AV62" s="12" t="str">
        <f t="shared" si="60"/>
        <v/>
      </c>
      <c r="AW62" s="39"/>
      <c r="AX62" s="86">
        <f t="shared" si="61"/>
        <v>0</v>
      </c>
      <c r="AY62" s="85"/>
      <c r="AZ62" s="51" t="str">
        <f t="shared" si="62"/>
        <v/>
      </c>
      <c r="BA62" s="12" t="str">
        <f t="shared" si="63"/>
        <v/>
      </c>
      <c r="BB62" s="43"/>
      <c r="BC62" s="12" t="str">
        <f t="shared" si="64"/>
        <v/>
      </c>
      <c r="BD62" s="39"/>
      <c r="BE62" s="86">
        <f t="shared" si="65"/>
        <v>0</v>
      </c>
      <c r="BF62" s="85"/>
      <c r="BG62" s="51" t="str">
        <f t="shared" si="66"/>
        <v/>
      </c>
      <c r="BH62" s="12" t="str">
        <f t="shared" si="67"/>
        <v/>
      </c>
      <c r="BI62" s="43"/>
      <c r="BJ62" s="12" t="str">
        <f t="shared" si="68"/>
        <v/>
      </c>
      <c r="BK62" s="39"/>
      <c r="BL62" s="86">
        <f t="shared" si="69"/>
        <v>0</v>
      </c>
      <c r="BM62" s="85"/>
      <c r="BN62" s="51" t="str">
        <f t="shared" si="70"/>
        <v/>
      </c>
      <c r="BO62" s="12" t="str">
        <f t="shared" si="71"/>
        <v/>
      </c>
      <c r="BP62" s="43"/>
      <c r="BQ62" s="12" t="str">
        <f t="shared" si="72"/>
        <v/>
      </c>
      <c r="BR62" s="39"/>
      <c r="BS62" s="86">
        <f t="shared" si="73"/>
        <v>0</v>
      </c>
      <c r="BT62" s="6"/>
      <c r="BU62" s="64">
        <f t="shared" si="74"/>
        <v>0</v>
      </c>
      <c r="BV62" s="66"/>
      <c r="BW62" s="66"/>
    </row>
    <row r="63" spans="1:75" ht="16.5">
      <c r="A63" s="90"/>
      <c r="B63" s="40"/>
      <c r="C63" s="40"/>
      <c r="D63" s="40"/>
      <c r="E63" s="59">
        <f t="shared" si="75"/>
        <v>0</v>
      </c>
      <c r="F63" s="39"/>
      <c r="G63" s="58" t="str">
        <f>IF($F63&lt;&gt;"",VLOOKUP(F63,Armies!$A$1:$C$300,3,FALSE),"")</f>
        <v/>
      </c>
      <c r="H63" s="41"/>
      <c r="I63" s="42"/>
      <c r="J63" s="51" t="str">
        <f t="shared" si="38"/>
        <v/>
      </c>
      <c r="K63" s="43" t="str">
        <f t="shared" si="39"/>
        <v/>
      </c>
      <c r="L63" s="43"/>
      <c r="M63" s="43" t="str">
        <f t="shared" si="40"/>
        <v/>
      </c>
      <c r="N63" s="39"/>
      <c r="O63" s="56">
        <f t="shared" si="41"/>
        <v>0</v>
      </c>
      <c r="P63" s="42"/>
      <c r="Q63" s="51" t="str">
        <f t="shared" si="42"/>
        <v/>
      </c>
      <c r="R63" s="12" t="str">
        <f t="shared" si="43"/>
        <v/>
      </c>
      <c r="S63" s="43"/>
      <c r="T63" s="43" t="str">
        <f t="shared" si="44"/>
        <v/>
      </c>
      <c r="U63" s="39"/>
      <c r="V63" s="56">
        <f t="shared" si="45"/>
        <v>0</v>
      </c>
      <c r="W63" s="42"/>
      <c r="X63" s="51" t="str">
        <f t="shared" si="46"/>
        <v/>
      </c>
      <c r="Y63" s="12" t="str">
        <f t="shared" si="47"/>
        <v/>
      </c>
      <c r="Z63" s="43"/>
      <c r="AA63" s="43" t="str">
        <f t="shared" si="48"/>
        <v/>
      </c>
      <c r="AB63" s="39"/>
      <c r="AC63" s="56">
        <f t="shared" si="49"/>
        <v>0</v>
      </c>
      <c r="AD63" s="42"/>
      <c r="AE63" s="51" t="str">
        <f t="shared" si="50"/>
        <v/>
      </c>
      <c r="AF63" s="12" t="str">
        <f t="shared" si="51"/>
        <v/>
      </c>
      <c r="AG63" s="43"/>
      <c r="AH63" s="43" t="str">
        <f t="shared" si="52"/>
        <v/>
      </c>
      <c r="AI63" s="39"/>
      <c r="AJ63" s="56">
        <f t="shared" si="53"/>
        <v>0</v>
      </c>
      <c r="AK63" s="42"/>
      <c r="AL63" s="51" t="str">
        <f t="shared" si="54"/>
        <v/>
      </c>
      <c r="AM63" s="12" t="str">
        <f t="shared" si="55"/>
        <v/>
      </c>
      <c r="AN63" s="43"/>
      <c r="AO63" s="12" t="str">
        <f t="shared" si="56"/>
        <v/>
      </c>
      <c r="AP63" s="39"/>
      <c r="AQ63" s="68">
        <f t="shared" si="57"/>
        <v>0</v>
      </c>
      <c r="AR63" s="85"/>
      <c r="AS63" s="51" t="str">
        <f t="shared" si="58"/>
        <v/>
      </c>
      <c r="AT63" s="12" t="str">
        <f t="shared" si="59"/>
        <v/>
      </c>
      <c r="AU63" s="43"/>
      <c r="AV63" s="12" t="str">
        <f t="shared" si="60"/>
        <v/>
      </c>
      <c r="AW63" s="39"/>
      <c r="AX63" s="86">
        <f t="shared" si="61"/>
        <v>0</v>
      </c>
      <c r="AY63" s="85"/>
      <c r="AZ63" s="51" t="str">
        <f t="shared" si="62"/>
        <v/>
      </c>
      <c r="BA63" s="12" t="str">
        <f t="shared" si="63"/>
        <v/>
      </c>
      <c r="BB63" s="43"/>
      <c r="BC63" s="12" t="str">
        <f t="shared" si="64"/>
        <v/>
      </c>
      <c r="BD63" s="39"/>
      <c r="BE63" s="86">
        <f t="shared" si="65"/>
        <v>0</v>
      </c>
      <c r="BF63" s="85"/>
      <c r="BG63" s="51" t="str">
        <f t="shared" si="66"/>
        <v/>
      </c>
      <c r="BH63" s="12" t="str">
        <f t="shared" si="67"/>
        <v/>
      </c>
      <c r="BI63" s="43"/>
      <c r="BJ63" s="12" t="str">
        <f t="shared" si="68"/>
        <v/>
      </c>
      <c r="BK63" s="39"/>
      <c r="BL63" s="86">
        <f t="shared" si="69"/>
        <v>0</v>
      </c>
      <c r="BM63" s="85"/>
      <c r="BN63" s="51" t="str">
        <f t="shared" si="70"/>
        <v/>
      </c>
      <c r="BO63" s="12" t="str">
        <f t="shared" si="71"/>
        <v/>
      </c>
      <c r="BP63" s="43"/>
      <c r="BQ63" s="12" t="str">
        <f t="shared" si="72"/>
        <v/>
      </c>
      <c r="BR63" s="39"/>
      <c r="BS63" s="86">
        <f t="shared" si="73"/>
        <v>0</v>
      </c>
      <c r="BT63" s="6"/>
      <c r="BU63" s="64">
        <f t="shared" si="74"/>
        <v>0</v>
      </c>
      <c r="BV63" s="66"/>
      <c r="BW63" s="66"/>
    </row>
    <row r="64" spans="1:75" ht="16.5">
      <c r="A64" s="90"/>
      <c r="B64" s="40"/>
      <c r="C64" s="40"/>
      <c r="D64" s="40"/>
      <c r="E64" s="59">
        <f t="shared" si="75"/>
        <v>0</v>
      </c>
      <c r="F64" s="39"/>
      <c r="G64" s="58" t="str">
        <f>IF($F64&lt;&gt;"",VLOOKUP(F64,Armies!$A$1:$C$300,3,FALSE),"")</f>
        <v/>
      </c>
      <c r="H64" s="41"/>
      <c r="I64" s="42"/>
      <c r="J64" s="51" t="str">
        <f t="shared" si="38"/>
        <v/>
      </c>
      <c r="K64" s="43" t="str">
        <f t="shared" si="39"/>
        <v/>
      </c>
      <c r="L64" s="43"/>
      <c r="M64" s="43" t="str">
        <f t="shared" si="40"/>
        <v/>
      </c>
      <c r="N64" s="39"/>
      <c r="O64" s="56">
        <f t="shared" si="41"/>
        <v>0</v>
      </c>
      <c r="P64" s="42"/>
      <c r="Q64" s="51" t="str">
        <f t="shared" si="42"/>
        <v/>
      </c>
      <c r="R64" s="12" t="str">
        <f t="shared" si="43"/>
        <v/>
      </c>
      <c r="S64" s="43"/>
      <c r="T64" s="43" t="str">
        <f t="shared" si="44"/>
        <v/>
      </c>
      <c r="U64" s="39"/>
      <c r="V64" s="56">
        <f t="shared" si="45"/>
        <v>0</v>
      </c>
      <c r="W64" s="42"/>
      <c r="X64" s="51" t="str">
        <f t="shared" si="46"/>
        <v/>
      </c>
      <c r="Y64" s="12" t="str">
        <f t="shared" si="47"/>
        <v/>
      </c>
      <c r="Z64" s="43"/>
      <c r="AA64" s="43" t="str">
        <f t="shared" si="48"/>
        <v/>
      </c>
      <c r="AB64" s="39"/>
      <c r="AC64" s="56">
        <f t="shared" si="49"/>
        <v>0</v>
      </c>
      <c r="AD64" s="42"/>
      <c r="AE64" s="51" t="str">
        <f t="shared" si="50"/>
        <v/>
      </c>
      <c r="AF64" s="12" t="str">
        <f t="shared" si="51"/>
        <v/>
      </c>
      <c r="AG64" s="43"/>
      <c r="AH64" s="43" t="str">
        <f t="shared" si="52"/>
        <v/>
      </c>
      <c r="AI64" s="39"/>
      <c r="AJ64" s="56">
        <f t="shared" si="53"/>
        <v>0</v>
      </c>
      <c r="AK64" s="42"/>
      <c r="AL64" s="51" t="str">
        <f t="shared" si="54"/>
        <v/>
      </c>
      <c r="AM64" s="12" t="str">
        <f t="shared" si="55"/>
        <v/>
      </c>
      <c r="AN64" s="43"/>
      <c r="AO64" s="12" t="str">
        <f t="shared" si="56"/>
        <v/>
      </c>
      <c r="AP64" s="39"/>
      <c r="AQ64" s="68">
        <f t="shared" si="57"/>
        <v>0</v>
      </c>
      <c r="AR64" s="85"/>
      <c r="AS64" s="51" t="str">
        <f t="shared" si="58"/>
        <v/>
      </c>
      <c r="AT64" s="12" t="str">
        <f t="shared" si="59"/>
        <v/>
      </c>
      <c r="AU64" s="43"/>
      <c r="AV64" s="12" t="str">
        <f t="shared" si="60"/>
        <v/>
      </c>
      <c r="AW64" s="39"/>
      <c r="AX64" s="86">
        <f t="shared" si="61"/>
        <v>0</v>
      </c>
      <c r="AY64" s="85"/>
      <c r="AZ64" s="51" t="str">
        <f t="shared" si="62"/>
        <v/>
      </c>
      <c r="BA64" s="12" t="str">
        <f t="shared" si="63"/>
        <v/>
      </c>
      <c r="BB64" s="43"/>
      <c r="BC64" s="12" t="str">
        <f t="shared" si="64"/>
        <v/>
      </c>
      <c r="BD64" s="39"/>
      <c r="BE64" s="86">
        <f t="shared" si="65"/>
        <v>0</v>
      </c>
      <c r="BF64" s="85"/>
      <c r="BG64" s="51" t="str">
        <f t="shared" si="66"/>
        <v/>
      </c>
      <c r="BH64" s="12" t="str">
        <f t="shared" si="67"/>
        <v/>
      </c>
      <c r="BI64" s="43"/>
      <c r="BJ64" s="12" t="str">
        <f t="shared" si="68"/>
        <v/>
      </c>
      <c r="BK64" s="39"/>
      <c r="BL64" s="86">
        <f t="shared" si="69"/>
        <v>0</v>
      </c>
      <c r="BM64" s="85"/>
      <c r="BN64" s="51" t="str">
        <f t="shared" si="70"/>
        <v/>
      </c>
      <c r="BO64" s="12" t="str">
        <f t="shared" si="71"/>
        <v/>
      </c>
      <c r="BP64" s="43"/>
      <c r="BQ64" s="12" t="str">
        <f t="shared" si="72"/>
        <v/>
      </c>
      <c r="BR64" s="39"/>
      <c r="BS64" s="86">
        <f t="shared" si="73"/>
        <v>0</v>
      </c>
      <c r="BT64" s="6"/>
      <c r="BU64" s="64">
        <f t="shared" si="74"/>
        <v>0</v>
      </c>
      <c r="BV64" s="66"/>
      <c r="BW64" s="66"/>
    </row>
    <row r="65" spans="1:75" ht="16.5">
      <c r="A65" s="90"/>
      <c r="B65" s="40"/>
      <c r="C65" s="40"/>
      <c r="D65" s="40"/>
      <c r="E65" s="59">
        <f t="shared" si="75"/>
        <v>0</v>
      </c>
      <c r="F65" s="39"/>
      <c r="G65" s="58" t="str">
        <f>IF($F65&lt;&gt;"",VLOOKUP(F65,Armies!$A$1:$C$300,3,FALSE),"")</f>
        <v/>
      </c>
      <c r="H65" s="41"/>
      <c r="I65" s="42"/>
      <c r="J65" s="51" t="str">
        <f t="shared" si="38"/>
        <v/>
      </c>
      <c r="K65" s="43" t="str">
        <f t="shared" si="39"/>
        <v/>
      </c>
      <c r="L65" s="43"/>
      <c r="M65" s="43" t="str">
        <f t="shared" si="40"/>
        <v/>
      </c>
      <c r="N65" s="39"/>
      <c r="O65" s="56">
        <f t="shared" si="41"/>
        <v>0</v>
      </c>
      <c r="P65" s="42"/>
      <c r="Q65" s="51" t="str">
        <f t="shared" si="42"/>
        <v/>
      </c>
      <c r="R65" s="12" t="str">
        <f t="shared" si="43"/>
        <v/>
      </c>
      <c r="S65" s="43"/>
      <c r="T65" s="43" t="str">
        <f t="shared" si="44"/>
        <v/>
      </c>
      <c r="U65" s="39"/>
      <c r="V65" s="56">
        <f t="shared" si="45"/>
        <v>0</v>
      </c>
      <c r="W65" s="42"/>
      <c r="X65" s="51" t="str">
        <f t="shared" si="46"/>
        <v/>
      </c>
      <c r="Y65" s="12" t="str">
        <f t="shared" si="47"/>
        <v/>
      </c>
      <c r="Z65" s="43"/>
      <c r="AA65" s="43" t="str">
        <f t="shared" si="48"/>
        <v/>
      </c>
      <c r="AB65" s="39"/>
      <c r="AC65" s="56">
        <f t="shared" si="49"/>
        <v>0</v>
      </c>
      <c r="AD65" s="42"/>
      <c r="AE65" s="51" t="str">
        <f t="shared" si="50"/>
        <v/>
      </c>
      <c r="AF65" s="12" t="str">
        <f t="shared" si="51"/>
        <v/>
      </c>
      <c r="AG65" s="43"/>
      <c r="AH65" s="43" t="str">
        <f t="shared" si="52"/>
        <v/>
      </c>
      <c r="AI65" s="39"/>
      <c r="AJ65" s="56">
        <f t="shared" si="53"/>
        <v>0</v>
      </c>
      <c r="AK65" s="42"/>
      <c r="AL65" s="51" t="str">
        <f t="shared" si="54"/>
        <v/>
      </c>
      <c r="AM65" s="12" t="str">
        <f t="shared" si="55"/>
        <v/>
      </c>
      <c r="AN65" s="43"/>
      <c r="AO65" s="12" t="str">
        <f t="shared" si="56"/>
        <v/>
      </c>
      <c r="AP65" s="39"/>
      <c r="AQ65" s="68">
        <f t="shared" si="57"/>
        <v>0</v>
      </c>
      <c r="AR65" s="85"/>
      <c r="AS65" s="51" t="str">
        <f t="shared" si="58"/>
        <v/>
      </c>
      <c r="AT65" s="12" t="str">
        <f t="shared" si="59"/>
        <v/>
      </c>
      <c r="AU65" s="43"/>
      <c r="AV65" s="12" t="str">
        <f t="shared" si="60"/>
        <v/>
      </c>
      <c r="AW65" s="39"/>
      <c r="AX65" s="86">
        <f t="shared" si="61"/>
        <v>0</v>
      </c>
      <c r="AY65" s="85"/>
      <c r="AZ65" s="51" t="str">
        <f t="shared" si="62"/>
        <v/>
      </c>
      <c r="BA65" s="12" t="str">
        <f t="shared" si="63"/>
        <v/>
      </c>
      <c r="BB65" s="43"/>
      <c r="BC65" s="12" t="str">
        <f t="shared" si="64"/>
        <v/>
      </c>
      <c r="BD65" s="39"/>
      <c r="BE65" s="86">
        <f t="shared" si="65"/>
        <v>0</v>
      </c>
      <c r="BF65" s="85"/>
      <c r="BG65" s="51" t="str">
        <f t="shared" si="66"/>
        <v/>
      </c>
      <c r="BH65" s="12" t="str">
        <f t="shared" si="67"/>
        <v/>
      </c>
      <c r="BI65" s="43"/>
      <c r="BJ65" s="12" t="str">
        <f t="shared" si="68"/>
        <v/>
      </c>
      <c r="BK65" s="39"/>
      <c r="BL65" s="86">
        <f t="shared" si="69"/>
        <v>0</v>
      </c>
      <c r="BM65" s="85"/>
      <c r="BN65" s="51" t="str">
        <f t="shared" si="70"/>
        <v/>
      </c>
      <c r="BO65" s="12" t="str">
        <f t="shared" si="71"/>
        <v/>
      </c>
      <c r="BP65" s="43"/>
      <c r="BQ65" s="12" t="str">
        <f t="shared" si="72"/>
        <v/>
      </c>
      <c r="BR65" s="39"/>
      <c r="BS65" s="86">
        <f t="shared" si="73"/>
        <v>0</v>
      </c>
      <c r="BT65" s="6"/>
      <c r="BU65" s="64">
        <f t="shared" si="74"/>
        <v>0</v>
      </c>
      <c r="BV65" s="66"/>
      <c r="BW65" s="66"/>
    </row>
    <row r="66" spans="1:75" ht="16.5">
      <c r="A66" s="90"/>
      <c r="B66" s="40"/>
      <c r="C66" s="40"/>
      <c r="D66" s="40"/>
      <c r="E66" s="59">
        <f t="shared" si="75"/>
        <v>0</v>
      </c>
      <c r="F66" s="39"/>
      <c r="G66" s="58" t="str">
        <f>IF($F66&lt;&gt;"",VLOOKUP(F66,Armies!$A$1:$C$300,3,FALSE),"")</f>
        <v/>
      </c>
      <c r="H66" s="41"/>
      <c r="I66" s="42"/>
      <c r="J66" s="51" t="str">
        <f t="shared" si="38"/>
        <v/>
      </c>
      <c r="K66" s="43" t="str">
        <f t="shared" si="39"/>
        <v/>
      </c>
      <c r="L66" s="43"/>
      <c r="M66" s="43" t="str">
        <f t="shared" si="40"/>
        <v/>
      </c>
      <c r="N66" s="39"/>
      <c r="O66" s="56">
        <f t="shared" si="41"/>
        <v>0</v>
      </c>
      <c r="P66" s="42"/>
      <c r="Q66" s="51" t="str">
        <f t="shared" si="42"/>
        <v/>
      </c>
      <c r="R66" s="12" t="str">
        <f t="shared" si="43"/>
        <v/>
      </c>
      <c r="S66" s="43"/>
      <c r="T66" s="43" t="str">
        <f t="shared" si="44"/>
        <v/>
      </c>
      <c r="U66" s="39"/>
      <c r="V66" s="56">
        <f t="shared" si="45"/>
        <v>0</v>
      </c>
      <c r="W66" s="42"/>
      <c r="X66" s="51" t="str">
        <f t="shared" si="46"/>
        <v/>
      </c>
      <c r="Y66" s="12" t="str">
        <f t="shared" si="47"/>
        <v/>
      </c>
      <c r="Z66" s="43"/>
      <c r="AA66" s="43" t="str">
        <f t="shared" si="48"/>
        <v/>
      </c>
      <c r="AB66" s="39"/>
      <c r="AC66" s="56">
        <f t="shared" si="49"/>
        <v>0</v>
      </c>
      <c r="AD66" s="42"/>
      <c r="AE66" s="51" t="str">
        <f t="shared" si="50"/>
        <v/>
      </c>
      <c r="AF66" s="12" t="str">
        <f t="shared" si="51"/>
        <v/>
      </c>
      <c r="AG66" s="43"/>
      <c r="AH66" s="43" t="str">
        <f t="shared" si="52"/>
        <v/>
      </c>
      <c r="AI66" s="39"/>
      <c r="AJ66" s="56">
        <f t="shared" si="53"/>
        <v>0</v>
      </c>
      <c r="AK66" s="42"/>
      <c r="AL66" s="51" t="str">
        <f t="shared" si="54"/>
        <v/>
      </c>
      <c r="AM66" s="12" t="str">
        <f t="shared" si="55"/>
        <v/>
      </c>
      <c r="AN66" s="43"/>
      <c r="AO66" s="12" t="str">
        <f t="shared" si="56"/>
        <v/>
      </c>
      <c r="AP66" s="39"/>
      <c r="AQ66" s="68">
        <f t="shared" si="57"/>
        <v>0</v>
      </c>
      <c r="AR66" s="85"/>
      <c r="AS66" s="51" t="str">
        <f t="shared" si="58"/>
        <v/>
      </c>
      <c r="AT66" s="12" t="str">
        <f t="shared" si="59"/>
        <v/>
      </c>
      <c r="AU66" s="43"/>
      <c r="AV66" s="12" t="str">
        <f t="shared" si="60"/>
        <v/>
      </c>
      <c r="AW66" s="39"/>
      <c r="AX66" s="86">
        <f t="shared" si="61"/>
        <v>0</v>
      </c>
      <c r="AY66" s="85"/>
      <c r="AZ66" s="51" t="str">
        <f t="shared" si="62"/>
        <v/>
      </c>
      <c r="BA66" s="12" t="str">
        <f t="shared" si="63"/>
        <v/>
      </c>
      <c r="BB66" s="43"/>
      <c r="BC66" s="12" t="str">
        <f t="shared" si="64"/>
        <v/>
      </c>
      <c r="BD66" s="39"/>
      <c r="BE66" s="86">
        <f t="shared" si="65"/>
        <v>0</v>
      </c>
      <c r="BF66" s="85"/>
      <c r="BG66" s="51" t="str">
        <f t="shared" si="66"/>
        <v/>
      </c>
      <c r="BH66" s="12" t="str">
        <f t="shared" si="67"/>
        <v/>
      </c>
      <c r="BI66" s="43"/>
      <c r="BJ66" s="12" t="str">
        <f t="shared" si="68"/>
        <v/>
      </c>
      <c r="BK66" s="39"/>
      <c r="BL66" s="86">
        <f t="shared" si="69"/>
        <v>0</v>
      </c>
      <c r="BM66" s="85"/>
      <c r="BN66" s="51" t="str">
        <f t="shared" si="70"/>
        <v/>
      </c>
      <c r="BO66" s="12" t="str">
        <f t="shared" si="71"/>
        <v/>
      </c>
      <c r="BP66" s="43"/>
      <c r="BQ66" s="12" t="str">
        <f t="shared" si="72"/>
        <v/>
      </c>
      <c r="BR66" s="39"/>
      <c r="BS66" s="86">
        <f t="shared" si="73"/>
        <v>0</v>
      </c>
      <c r="BT66" s="6"/>
      <c r="BU66" s="64">
        <f t="shared" si="74"/>
        <v>0</v>
      </c>
      <c r="BV66" s="66"/>
      <c r="BW66" s="66"/>
    </row>
    <row r="67" spans="1:75" ht="16.5">
      <c r="A67" s="90"/>
      <c r="B67" s="40"/>
      <c r="C67" s="40"/>
      <c r="D67" s="40"/>
      <c r="E67" s="59">
        <f t="shared" si="75"/>
        <v>0</v>
      </c>
      <c r="F67" s="39"/>
      <c r="G67" s="58" t="str">
        <f>IF($F67&lt;&gt;"",VLOOKUP(F67,Armies!$A$1:$C$300,3,FALSE),"")</f>
        <v/>
      </c>
      <c r="H67" s="41"/>
      <c r="I67" s="42"/>
      <c r="J67" s="51" t="str">
        <f t="shared" si="38"/>
        <v/>
      </c>
      <c r="K67" s="43" t="str">
        <f t="shared" si="39"/>
        <v/>
      </c>
      <c r="L67" s="43"/>
      <c r="M67" s="43" t="str">
        <f t="shared" si="40"/>
        <v/>
      </c>
      <c r="N67" s="39"/>
      <c r="O67" s="56">
        <f t="shared" si="41"/>
        <v>0</v>
      </c>
      <c r="P67" s="42"/>
      <c r="Q67" s="51" t="str">
        <f t="shared" si="42"/>
        <v/>
      </c>
      <c r="R67" s="12" t="str">
        <f t="shared" si="43"/>
        <v/>
      </c>
      <c r="S67" s="43"/>
      <c r="T67" s="43" t="str">
        <f t="shared" si="44"/>
        <v/>
      </c>
      <c r="U67" s="39"/>
      <c r="V67" s="56">
        <f t="shared" si="45"/>
        <v>0</v>
      </c>
      <c r="W67" s="42"/>
      <c r="X67" s="51" t="str">
        <f t="shared" si="46"/>
        <v/>
      </c>
      <c r="Y67" s="12" t="str">
        <f t="shared" si="47"/>
        <v/>
      </c>
      <c r="Z67" s="43"/>
      <c r="AA67" s="43" t="str">
        <f t="shared" si="48"/>
        <v/>
      </c>
      <c r="AB67" s="39"/>
      <c r="AC67" s="56">
        <f t="shared" si="49"/>
        <v>0</v>
      </c>
      <c r="AD67" s="42"/>
      <c r="AE67" s="51" t="str">
        <f t="shared" si="50"/>
        <v/>
      </c>
      <c r="AF67" s="12" t="str">
        <f t="shared" si="51"/>
        <v/>
      </c>
      <c r="AG67" s="43"/>
      <c r="AH67" s="43" t="str">
        <f t="shared" si="52"/>
        <v/>
      </c>
      <c r="AI67" s="39"/>
      <c r="AJ67" s="56">
        <f t="shared" si="53"/>
        <v>0</v>
      </c>
      <c r="AK67" s="42"/>
      <c r="AL67" s="51" t="str">
        <f t="shared" si="54"/>
        <v/>
      </c>
      <c r="AM67" s="12" t="str">
        <f t="shared" si="55"/>
        <v/>
      </c>
      <c r="AN67" s="43"/>
      <c r="AO67" s="12" t="str">
        <f t="shared" si="56"/>
        <v/>
      </c>
      <c r="AP67" s="39"/>
      <c r="AQ67" s="68">
        <f t="shared" si="57"/>
        <v>0</v>
      </c>
      <c r="AR67" s="85"/>
      <c r="AS67" s="51" t="str">
        <f t="shared" si="58"/>
        <v/>
      </c>
      <c r="AT67" s="12" t="str">
        <f t="shared" si="59"/>
        <v/>
      </c>
      <c r="AU67" s="43"/>
      <c r="AV67" s="12" t="str">
        <f t="shared" si="60"/>
        <v/>
      </c>
      <c r="AW67" s="39"/>
      <c r="AX67" s="86">
        <f t="shared" si="61"/>
        <v>0</v>
      </c>
      <c r="AY67" s="85"/>
      <c r="AZ67" s="51" t="str">
        <f t="shared" si="62"/>
        <v/>
      </c>
      <c r="BA67" s="12" t="str">
        <f t="shared" si="63"/>
        <v/>
      </c>
      <c r="BB67" s="43"/>
      <c r="BC67" s="12" t="str">
        <f t="shared" si="64"/>
        <v/>
      </c>
      <c r="BD67" s="39"/>
      <c r="BE67" s="86">
        <f t="shared" si="65"/>
        <v>0</v>
      </c>
      <c r="BF67" s="85"/>
      <c r="BG67" s="51" t="str">
        <f t="shared" si="66"/>
        <v/>
      </c>
      <c r="BH67" s="12" t="str">
        <f t="shared" si="67"/>
        <v/>
      </c>
      <c r="BI67" s="43"/>
      <c r="BJ67" s="12" t="str">
        <f t="shared" si="68"/>
        <v/>
      </c>
      <c r="BK67" s="39"/>
      <c r="BL67" s="86">
        <f t="shared" si="69"/>
        <v>0</v>
      </c>
      <c r="BM67" s="85"/>
      <c r="BN67" s="51" t="str">
        <f t="shared" si="70"/>
        <v/>
      </c>
      <c r="BO67" s="12" t="str">
        <f t="shared" si="71"/>
        <v/>
      </c>
      <c r="BP67" s="43"/>
      <c r="BQ67" s="12" t="str">
        <f t="shared" si="72"/>
        <v/>
      </c>
      <c r="BR67" s="39"/>
      <c r="BS67" s="86">
        <f t="shared" si="73"/>
        <v>0</v>
      </c>
      <c r="BT67" s="6"/>
      <c r="BU67" s="64">
        <f t="shared" si="74"/>
        <v>0</v>
      </c>
      <c r="BV67" s="66"/>
      <c r="BW67" s="66"/>
    </row>
    <row r="68" spans="1:75" ht="16.5">
      <c r="A68" s="90"/>
      <c r="B68" s="40"/>
      <c r="C68" s="40"/>
      <c r="D68" s="40"/>
      <c r="E68" s="59">
        <f t="shared" si="75"/>
        <v>0</v>
      </c>
      <c r="F68" s="39"/>
      <c r="G68" s="58" t="str">
        <f>IF($F68&lt;&gt;"",VLOOKUP(F68,Armies!$A$1:$C$300,3,FALSE),"")</f>
        <v/>
      </c>
      <c r="H68" s="41"/>
      <c r="I68" s="42"/>
      <c r="J68" s="51" t="str">
        <f t="shared" si="38"/>
        <v/>
      </c>
      <c r="K68" s="43" t="str">
        <f t="shared" si="39"/>
        <v/>
      </c>
      <c r="L68" s="43"/>
      <c r="M68" s="43" t="str">
        <f t="shared" si="40"/>
        <v/>
      </c>
      <c r="N68" s="39"/>
      <c r="O68" s="56">
        <f t="shared" si="41"/>
        <v>0</v>
      </c>
      <c r="P68" s="42"/>
      <c r="Q68" s="51" t="str">
        <f t="shared" si="42"/>
        <v/>
      </c>
      <c r="R68" s="12" t="str">
        <f t="shared" si="43"/>
        <v/>
      </c>
      <c r="S68" s="43"/>
      <c r="T68" s="43" t="str">
        <f t="shared" si="44"/>
        <v/>
      </c>
      <c r="U68" s="39"/>
      <c r="V68" s="56">
        <f t="shared" si="45"/>
        <v>0</v>
      </c>
      <c r="W68" s="42"/>
      <c r="X68" s="51" t="str">
        <f t="shared" si="46"/>
        <v/>
      </c>
      <c r="Y68" s="12" t="str">
        <f t="shared" si="47"/>
        <v/>
      </c>
      <c r="Z68" s="43"/>
      <c r="AA68" s="43" t="str">
        <f t="shared" si="48"/>
        <v/>
      </c>
      <c r="AB68" s="39"/>
      <c r="AC68" s="56">
        <f t="shared" si="49"/>
        <v>0</v>
      </c>
      <c r="AD68" s="42"/>
      <c r="AE68" s="51" t="str">
        <f t="shared" si="50"/>
        <v/>
      </c>
      <c r="AF68" s="12" t="str">
        <f t="shared" si="51"/>
        <v/>
      </c>
      <c r="AG68" s="43"/>
      <c r="AH68" s="43" t="str">
        <f t="shared" si="52"/>
        <v/>
      </c>
      <c r="AI68" s="39"/>
      <c r="AJ68" s="56">
        <f t="shared" si="53"/>
        <v>0</v>
      </c>
      <c r="AK68" s="42"/>
      <c r="AL68" s="51" t="str">
        <f t="shared" si="54"/>
        <v/>
      </c>
      <c r="AM68" s="12" t="str">
        <f t="shared" si="55"/>
        <v/>
      </c>
      <c r="AN68" s="43"/>
      <c r="AO68" s="12" t="str">
        <f t="shared" si="56"/>
        <v/>
      </c>
      <c r="AP68" s="39"/>
      <c r="AQ68" s="68">
        <f t="shared" si="57"/>
        <v>0</v>
      </c>
      <c r="AR68" s="85"/>
      <c r="AS68" s="51" t="str">
        <f t="shared" si="58"/>
        <v/>
      </c>
      <c r="AT68" s="12" t="str">
        <f t="shared" si="59"/>
        <v/>
      </c>
      <c r="AU68" s="43"/>
      <c r="AV68" s="12" t="str">
        <f t="shared" si="60"/>
        <v/>
      </c>
      <c r="AW68" s="39"/>
      <c r="AX68" s="86">
        <f t="shared" si="61"/>
        <v>0</v>
      </c>
      <c r="AY68" s="85"/>
      <c r="AZ68" s="51" t="str">
        <f t="shared" si="62"/>
        <v/>
      </c>
      <c r="BA68" s="12" t="str">
        <f t="shared" si="63"/>
        <v/>
      </c>
      <c r="BB68" s="43"/>
      <c r="BC68" s="12" t="str">
        <f t="shared" si="64"/>
        <v/>
      </c>
      <c r="BD68" s="39"/>
      <c r="BE68" s="86">
        <f t="shared" si="65"/>
        <v>0</v>
      </c>
      <c r="BF68" s="85"/>
      <c r="BG68" s="51" t="str">
        <f t="shared" si="66"/>
        <v/>
      </c>
      <c r="BH68" s="12" t="str">
        <f t="shared" si="67"/>
        <v/>
      </c>
      <c r="BI68" s="43"/>
      <c r="BJ68" s="12" t="str">
        <f t="shared" si="68"/>
        <v/>
      </c>
      <c r="BK68" s="39"/>
      <c r="BL68" s="86">
        <f t="shared" si="69"/>
        <v>0</v>
      </c>
      <c r="BM68" s="85"/>
      <c r="BN68" s="51" t="str">
        <f t="shared" si="70"/>
        <v/>
      </c>
      <c r="BO68" s="12" t="str">
        <f t="shared" si="71"/>
        <v/>
      </c>
      <c r="BP68" s="43"/>
      <c r="BQ68" s="12" t="str">
        <f t="shared" si="72"/>
        <v/>
      </c>
      <c r="BR68" s="39"/>
      <c r="BS68" s="86">
        <f t="shared" si="73"/>
        <v>0</v>
      </c>
      <c r="BT68" s="6"/>
      <c r="BU68" s="64">
        <f t="shared" si="74"/>
        <v>0</v>
      </c>
      <c r="BV68" s="66"/>
      <c r="BW68" s="66"/>
    </row>
    <row r="69" spans="1:75" ht="16.5">
      <c r="A69" s="90"/>
      <c r="B69" s="40"/>
      <c r="C69" s="40"/>
      <c r="D69" s="40"/>
      <c r="E69" s="59">
        <f t="shared" si="75"/>
        <v>0</v>
      </c>
      <c r="F69" s="39"/>
      <c r="G69" s="58" t="str">
        <f>IF($F69&lt;&gt;"",VLOOKUP(F69,Armies!$A$1:$C$300,3,FALSE),"")</f>
        <v/>
      </c>
      <c r="H69" s="41"/>
      <c r="I69" s="42"/>
      <c r="J69" s="51" t="str">
        <f t="shared" si="38"/>
        <v/>
      </c>
      <c r="K69" s="43" t="str">
        <f t="shared" si="39"/>
        <v/>
      </c>
      <c r="L69" s="43"/>
      <c r="M69" s="43" t="str">
        <f t="shared" si="40"/>
        <v/>
      </c>
      <c r="N69" s="39"/>
      <c r="O69" s="56">
        <f t="shared" si="41"/>
        <v>0</v>
      </c>
      <c r="P69" s="42"/>
      <c r="Q69" s="51" t="str">
        <f t="shared" si="42"/>
        <v/>
      </c>
      <c r="R69" s="12" t="str">
        <f t="shared" si="43"/>
        <v/>
      </c>
      <c r="S69" s="43"/>
      <c r="T69" s="43" t="str">
        <f t="shared" si="44"/>
        <v/>
      </c>
      <c r="U69" s="39"/>
      <c r="V69" s="56">
        <f t="shared" si="45"/>
        <v>0</v>
      </c>
      <c r="W69" s="42"/>
      <c r="X69" s="51" t="str">
        <f t="shared" si="46"/>
        <v/>
      </c>
      <c r="Y69" s="12" t="str">
        <f t="shared" si="47"/>
        <v/>
      </c>
      <c r="Z69" s="43"/>
      <c r="AA69" s="43" t="str">
        <f t="shared" si="48"/>
        <v/>
      </c>
      <c r="AB69" s="39"/>
      <c r="AC69" s="56">
        <f t="shared" si="49"/>
        <v>0</v>
      </c>
      <c r="AD69" s="42"/>
      <c r="AE69" s="51" t="str">
        <f t="shared" si="50"/>
        <v/>
      </c>
      <c r="AF69" s="12" t="str">
        <f t="shared" si="51"/>
        <v/>
      </c>
      <c r="AG69" s="43"/>
      <c r="AH69" s="43" t="str">
        <f t="shared" si="52"/>
        <v/>
      </c>
      <c r="AI69" s="39"/>
      <c r="AJ69" s="56">
        <f t="shared" si="53"/>
        <v>0</v>
      </c>
      <c r="AK69" s="42"/>
      <c r="AL69" s="51" t="str">
        <f t="shared" si="54"/>
        <v/>
      </c>
      <c r="AM69" s="12" t="str">
        <f t="shared" si="55"/>
        <v/>
      </c>
      <c r="AN69" s="43"/>
      <c r="AO69" s="12" t="str">
        <f t="shared" si="56"/>
        <v/>
      </c>
      <c r="AP69" s="39"/>
      <c r="AQ69" s="68">
        <f t="shared" si="57"/>
        <v>0</v>
      </c>
      <c r="AR69" s="85"/>
      <c r="AS69" s="51" t="str">
        <f t="shared" si="58"/>
        <v/>
      </c>
      <c r="AT69" s="12" t="str">
        <f t="shared" si="59"/>
        <v/>
      </c>
      <c r="AU69" s="43"/>
      <c r="AV69" s="12" t="str">
        <f t="shared" si="60"/>
        <v/>
      </c>
      <c r="AW69" s="39"/>
      <c r="AX69" s="86">
        <f t="shared" si="61"/>
        <v>0</v>
      </c>
      <c r="AY69" s="85"/>
      <c r="AZ69" s="51" t="str">
        <f t="shared" si="62"/>
        <v/>
      </c>
      <c r="BA69" s="12" t="str">
        <f t="shared" si="63"/>
        <v/>
      </c>
      <c r="BB69" s="43"/>
      <c r="BC69" s="12" t="str">
        <f t="shared" si="64"/>
        <v/>
      </c>
      <c r="BD69" s="39"/>
      <c r="BE69" s="86">
        <f t="shared" si="65"/>
        <v>0</v>
      </c>
      <c r="BF69" s="85"/>
      <c r="BG69" s="51" t="str">
        <f t="shared" si="66"/>
        <v/>
      </c>
      <c r="BH69" s="12" t="str">
        <f t="shared" si="67"/>
        <v/>
      </c>
      <c r="BI69" s="43"/>
      <c r="BJ69" s="12" t="str">
        <f t="shared" si="68"/>
        <v/>
      </c>
      <c r="BK69" s="39"/>
      <c r="BL69" s="86">
        <f t="shared" si="69"/>
        <v>0</v>
      </c>
      <c r="BM69" s="85"/>
      <c r="BN69" s="51" t="str">
        <f t="shared" si="70"/>
        <v/>
      </c>
      <c r="BO69" s="12" t="str">
        <f t="shared" si="71"/>
        <v/>
      </c>
      <c r="BP69" s="43"/>
      <c r="BQ69" s="12" t="str">
        <f t="shared" si="72"/>
        <v/>
      </c>
      <c r="BR69" s="39"/>
      <c r="BS69" s="86">
        <f t="shared" si="73"/>
        <v>0</v>
      </c>
      <c r="BT69" s="6"/>
      <c r="BU69" s="64">
        <f t="shared" si="74"/>
        <v>0</v>
      </c>
      <c r="BV69" s="66"/>
      <c r="BW69" s="66"/>
    </row>
    <row r="70" spans="1:75" ht="16.5">
      <c r="A70" s="90"/>
      <c r="B70" s="40"/>
      <c r="C70" s="40"/>
      <c r="D70" s="40"/>
      <c r="E70" s="59">
        <f t="shared" si="75"/>
        <v>0</v>
      </c>
      <c r="F70" s="39"/>
      <c r="G70" s="58" t="str">
        <f>IF($F70&lt;&gt;"",VLOOKUP(F70,Armies!$A$1:$C$300,3,FALSE),"")</f>
        <v/>
      </c>
      <c r="H70" s="41"/>
      <c r="I70" s="42"/>
      <c r="J70" s="51" t="str">
        <f t="shared" si="38"/>
        <v/>
      </c>
      <c r="K70" s="43" t="str">
        <f t="shared" si="39"/>
        <v/>
      </c>
      <c r="L70" s="43"/>
      <c r="M70" s="43" t="str">
        <f t="shared" si="40"/>
        <v/>
      </c>
      <c r="N70" s="39"/>
      <c r="O70" s="56">
        <f t="shared" si="41"/>
        <v>0</v>
      </c>
      <c r="P70" s="42"/>
      <c r="Q70" s="51" t="str">
        <f t="shared" si="42"/>
        <v/>
      </c>
      <c r="R70" s="12" t="str">
        <f t="shared" si="43"/>
        <v/>
      </c>
      <c r="S70" s="43"/>
      <c r="T70" s="43" t="str">
        <f t="shared" si="44"/>
        <v/>
      </c>
      <c r="U70" s="39"/>
      <c r="V70" s="56">
        <f t="shared" si="45"/>
        <v>0</v>
      </c>
      <c r="W70" s="42"/>
      <c r="X70" s="51" t="str">
        <f t="shared" si="46"/>
        <v/>
      </c>
      <c r="Y70" s="12" t="str">
        <f t="shared" si="47"/>
        <v/>
      </c>
      <c r="Z70" s="43"/>
      <c r="AA70" s="43" t="str">
        <f t="shared" si="48"/>
        <v/>
      </c>
      <c r="AB70" s="39"/>
      <c r="AC70" s="56">
        <f t="shared" si="49"/>
        <v>0</v>
      </c>
      <c r="AD70" s="42"/>
      <c r="AE70" s="51" t="str">
        <f t="shared" si="50"/>
        <v/>
      </c>
      <c r="AF70" s="12" t="str">
        <f t="shared" si="51"/>
        <v/>
      </c>
      <c r="AG70" s="43"/>
      <c r="AH70" s="43" t="str">
        <f t="shared" si="52"/>
        <v/>
      </c>
      <c r="AI70" s="39"/>
      <c r="AJ70" s="56">
        <f t="shared" si="53"/>
        <v>0</v>
      </c>
      <c r="AK70" s="42"/>
      <c r="AL70" s="51" t="str">
        <f t="shared" si="54"/>
        <v/>
      </c>
      <c r="AM70" s="12" t="str">
        <f t="shared" si="55"/>
        <v/>
      </c>
      <c r="AN70" s="43"/>
      <c r="AO70" s="12" t="str">
        <f t="shared" si="56"/>
        <v/>
      </c>
      <c r="AP70" s="39"/>
      <c r="AQ70" s="68">
        <f t="shared" si="57"/>
        <v>0</v>
      </c>
      <c r="AR70" s="85"/>
      <c r="AS70" s="51" t="str">
        <f t="shared" si="58"/>
        <v/>
      </c>
      <c r="AT70" s="12" t="str">
        <f t="shared" si="59"/>
        <v/>
      </c>
      <c r="AU70" s="43"/>
      <c r="AV70" s="12" t="str">
        <f t="shared" si="60"/>
        <v/>
      </c>
      <c r="AW70" s="39"/>
      <c r="AX70" s="86">
        <f t="shared" si="61"/>
        <v>0</v>
      </c>
      <c r="AY70" s="85"/>
      <c r="AZ70" s="51" t="str">
        <f t="shared" si="62"/>
        <v/>
      </c>
      <c r="BA70" s="12" t="str">
        <f t="shared" si="63"/>
        <v/>
      </c>
      <c r="BB70" s="43"/>
      <c r="BC70" s="12" t="str">
        <f t="shared" si="64"/>
        <v/>
      </c>
      <c r="BD70" s="39"/>
      <c r="BE70" s="86">
        <f t="shared" si="65"/>
        <v>0</v>
      </c>
      <c r="BF70" s="85"/>
      <c r="BG70" s="51" t="str">
        <f t="shared" si="66"/>
        <v/>
      </c>
      <c r="BH70" s="12" t="str">
        <f t="shared" si="67"/>
        <v/>
      </c>
      <c r="BI70" s="43"/>
      <c r="BJ70" s="12" t="str">
        <f t="shared" si="68"/>
        <v/>
      </c>
      <c r="BK70" s="39"/>
      <c r="BL70" s="86">
        <f t="shared" si="69"/>
        <v>0</v>
      </c>
      <c r="BM70" s="85"/>
      <c r="BN70" s="51" t="str">
        <f t="shared" si="70"/>
        <v/>
      </c>
      <c r="BO70" s="12" t="str">
        <f t="shared" si="71"/>
        <v/>
      </c>
      <c r="BP70" s="43"/>
      <c r="BQ70" s="12" t="str">
        <f t="shared" si="72"/>
        <v/>
      </c>
      <c r="BR70" s="39"/>
      <c r="BS70" s="86">
        <f t="shared" si="73"/>
        <v>0</v>
      </c>
      <c r="BT70" s="6"/>
      <c r="BU70" s="64">
        <f t="shared" si="74"/>
        <v>0</v>
      </c>
      <c r="BV70" s="66"/>
      <c r="BW70" s="66"/>
    </row>
    <row r="71" spans="1:75" ht="16.5">
      <c r="A71" s="90"/>
      <c r="B71" s="40"/>
      <c r="C71" s="40"/>
      <c r="D71" s="40"/>
      <c r="E71" s="59">
        <f t="shared" si="75"/>
        <v>0</v>
      </c>
      <c r="F71" s="39"/>
      <c r="G71" s="58" t="str">
        <f>IF($F71&lt;&gt;"",VLOOKUP(F71,Armies!$A$1:$C$300,3,FALSE),"")</f>
        <v/>
      </c>
      <c r="H71" s="41"/>
      <c r="I71" s="42"/>
      <c r="J71" s="51" t="str">
        <f t="shared" si="38"/>
        <v/>
      </c>
      <c r="K71" s="43" t="str">
        <f t="shared" si="39"/>
        <v/>
      </c>
      <c r="L71" s="43"/>
      <c r="M71" s="43" t="str">
        <f t="shared" si="40"/>
        <v/>
      </c>
      <c r="N71" s="39"/>
      <c r="O71" s="56">
        <f t="shared" si="41"/>
        <v>0</v>
      </c>
      <c r="P71" s="42"/>
      <c r="Q71" s="51" t="str">
        <f t="shared" si="42"/>
        <v/>
      </c>
      <c r="R71" s="12" t="str">
        <f t="shared" si="43"/>
        <v/>
      </c>
      <c r="S71" s="43"/>
      <c r="T71" s="43" t="str">
        <f t="shared" si="44"/>
        <v/>
      </c>
      <c r="U71" s="39"/>
      <c r="V71" s="56">
        <f t="shared" si="45"/>
        <v>0</v>
      </c>
      <c r="W71" s="42"/>
      <c r="X71" s="51" t="str">
        <f t="shared" si="46"/>
        <v/>
      </c>
      <c r="Y71" s="12" t="str">
        <f t="shared" si="47"/>
        <v/>
      </c>
      <c r="Z71" s="43"/>
      <c r="AA71" s="43" t="str">
        <f t="shared" si="48"/>
        <v/>
      </c>
      <c r="AB71" s="39"/>
      <c r="AC71" s="56">
        <f t="shared" si="49"/>
        <v>0</v>
      </c>
      <c r="AD71" s="42"/>
      <c r="AE71" s="51" t="str">
        <f t="shared" si="50"/>
        <v/>
      </c>
      <c r="AF71" s="12" t="str">
        <f t="shared" si="51"/>
        <v/>
      </c>
      <c r="AG71" s="43"/>
      <c r="AH71" s="43" t="str">
        <f t="shared" si="52"/>
        <v/>
      </c>
      <c r="AI71" s="39"/>
      <c r="AJ71" s="56">
        <f t="shared" si="53"/>
        <v>0</v>
      </c>
      <c r="AK71" s="42"/>
      <c r="AL71" s="51" t="str">
        <f t="shared" si="54"/>
        <v/>
      </c>
      <c r="AM71" s="12" t="str">
        <f t="shared" si="55"/>
        <v/>
      </c>
      <c r="AN71" s="43"/>
      <c r="AO71" s="12" t="str">
        <f t="shared" si="56"/>
        <v/>
      </c>
      <c r="AP71" s="39"/>
      <c r="AQ71" s="68">
        <f t="shared" si="57"/>
        <v>0</v>
      </c>
      <c r="AR71" s="85"/>
      <c r="AS71" s="51" t="str">
        <f t="shared" si="58"/>
        <v/>
      </c>
      <c r="AT71" s="12" t="str">
        <f t="shared" si="59"/>
        <v/>
      </c>
      <c r="AU71" s="43"/>
      <c r="AV71" s="12" t="str">
        <f t="shared" si="60"/>
        <v/>
      </c>
      <c r="AW71" s="39"/>
      <c r="AX71" s="86">
        <f t="shared" si="61"/>
        <v>0</v>
      </c>
      <c r="AY71" s="85"/>
      <c r="AZ71" s="51" t="str">
        <f t="shared" si="62"/>
        <v/>
      </c>
      <c r="BA71" s="12" t="str">
        <f t="shared" si="63"/>
        <v/>
      </c>
      <c r="BB71" s="43"/>
      <c r="BC71" s="12" t="str">
        <f t="shared" si="64"/>
        <v/>
      </c>
      <c r="BD71" s="39"/>
      <c r="BE71" s="86">
        <f t="shared" si="65"/>
        <v>0</v>
      </c>
      <c r="BF71" s="85"/>
      <c r="BG71" s="51" t="str">
        <f t="shared" si="66"/>
        <v/>
      </c>
      <c r="BH71" s="12" t="str">
        <f t="shared" si="67"/>
        <v/>
      </c>
      <c r="BI71" s="43"/>
      <c r="BJ71" s="12" t="str">
        <f t="shared" si="68"/>
        <v/>
      </c>
      <c r="BK71" s="39"/>
      <c r="BL71" s="86">
        <f t="shared" si="69"/>
        <v>0</v>
      </c>
      <c r="BM71" s="85"/>
      <c r="BN71" s="51" t="str">
        <f t="shared" si="70"/>
        <v/>
      </c>
      <c r="BO71" s="12" t="str">
        <f t="shared" si="71"/>
        <v/>
      </c>
      <c r="BP71" s="43"/>
      <c r="BQ71" s="12" t="str">
        <f t="shared" si="72"/>
        <v/>
      </c>
      <c r="BR71" s="39"/>
      <c r="BS71" s="86">
        <f t="shared" si="73"/>
        <v>0</v>
      </c>
      <c r="BT71" s="6"/>
      <c r="BU71" s="64">
        <f t="shared" si="74"/>
        <v>0</v>
      </c>
      <c r="BV71" s="66"/>
      <c r="BW71" s="66"/>
    </row>
    <row r="72" spans="1:75" ht="16.5">
      <c r="A72" s="90"/>
      <c r="B72" s="40"/>
      <c r="C72" s="40"/>
      <c r="D72" s="40"/>
      <c r="E72" s="59">
        <f t="shared" si="75"/>
        <v>0</v>
      </c>
      <c r="F72" s="39"/>
      <c r="G72" s="58" t="str">
        <f>IF($F72&lt;&gt;"",VLOOKUP(F72,Armies!$A$1:$C$300,3,FALSE),"")</f>
        <v/>
      </c>
      <c r="H72" s="41"/>
      <c r="I72" s="42"/>
      <c r="J72" s="51" t="str">
        <f t="shared" ref="J72:J103" si="76">IF(I72&lt;&gt;"",VLOOKUP(I72,$A$8:$C$107,2,FALSE),"")</f>
        <v/>
      </c>
      <c r="K72" s="43" t="str">
        <f t="shared" ref="K72:K107" si="77">IF(I72&lt;&gt;"",IF(I72=$A72,"ERR",IF(OR(I72=$P72,I72=$W72,I72=$AD72,I72=$AK72),"DUP",IF(ISNA(VLOOKUP(I72,$A$8:$A$107,1,FALSE)),"ERR",IF(COUNTIF($I$8:$I$107,I72)&gt;1,"ERR",IF($D72=VLOOKUP(I72,$A$8:$D$107,4,FALSE),"CLUB","OK"))))),"")</f>
        <v/>
      </c>
      <c r="L72" s="43"/>
      <c r="M72" s="43" t="str">
        <f t="shared" ref="M72:M103" si="78">IF(L72&lt;&gt;"",IF(L72="Victoire",IF(VLOOKUP(I72,$A$8:$L$107,12,FALSE)="Défaite","OK","ERR"),IF(L72="Défaite",IF(VLOOKUP(I72,$A$8:$L$107,12,FALSE)="Victoire","OK","ERR"),IF(L72="Nul",IF(VLOOKUP(I72,$A$8:$L$107,12,FALSE)="Nul","OK","ERR")))),"")</f>
        <v/>
      </c>
      <c r="N72" s="39"/>
      <c r="O72" s="56">
        <f t="shared" ref="O72:O103" si="79">IF(L72="Victoire",100-ROUNDDOWN(20*N72/$H72,0),
IF(L72="Défaite",10+ROUNDDOWN(20*VLOOKUP(I72,$A$8:$N$107,14,FALSE)/VLOOKUP(I72,$A$8:$H$107,8,FALSE),0),
IF(AND(L72="Nul",$N72&lt;&gt;$H72),40+(2*ROUNDDOWN(10*VLOOKUP(I72,$A$8:$N$107,14,FALSE)/VLOOKUP(I72,$A$8:$H$107,8,FALSE),0)-ROUNDDOWN(10*N72/$H72,0)),IF(AND(L72="Nul",$N72=$H72),58,0))))</f>
        <v>0</v>
      </c>
      <c r="P72" s="42"/>
      <c r="Q72" s="51" t="str">
        <f t="shared" ref="Q72:Q103" si="80">IF(P72&lt;&gt;"",VLOOKUP(P72,$A$8:$C$107,2,FALSE),"")</f>
        <v/>
      </c>
      <c r="R72" s="12" t="str">
        <f t="shared" ref="R72:R107" si="81">IF(P72&lt;&gt;"",IF(P72=$A72,"ERR",IF(OR(P72=$I72,P72=$W72,P72=$AD72,P72=$AK72),"DUP",IF(ISNA(VLOOKUP(P72,$A$8:$A$107,1,FALSE)),"ERR",IF(COUNTIF($I$8:$I$107,P72)&gt;1,"ERR",IF($D72=VLOOKUP(P72,$A$8:$D$107,4,FALSE),"CLUB","OK"))))),"")</f>
        <v/>
      </c>
      <c r="S72" s="43"/>
      <c r="T72" s="43" t="str">
        <f t="shared" ref="T72:T103" si="82">IF(S72&lt;&gt;"",IF(S72="Victoire",IF(VLOOKUP(P72,$A$8:$AO$107,19,FALSE)="Défaite","OK","ERR"),IF(S72="Défaite",IF(VLOOKUP(P72,$A$8:$AO$107,19,FALSE)="Victoire","OK","ERR"),IF(S72="Nul",IF(VLOOKUP(P72,$A$8:$AO$107,19,FALSE)="Nul","OK","ERR")))),"")</f>
        <v/>
      </c>
      <c r="U72" s="39"/>
      <c r="V72" s="56">
        <f t="shared" ref="V72:V103" si="83">IF(S72="Victoire",100-ROUNDDOWN(20*U72/$H72,0),
IF(S72="Défaite",10+ROUNDDOWN(20*VLOOKUP(P72,$A$8:$AO$107,21,FALSE)/VLOOKUP(P72,$A$8:$H$107,8,FALSE),0),
IF(AND(S72="Nul",$U72&lt;&gt;$H72),40+(2*ROUNDDOWN(10*VLOOKUP(P72,$A$8:$AO$107,21,FALSE)/VLOOKUP(P72,$A$8:$H$107,8,FALSE),0)-ROUNDDOWN(10*U72/$H72,0)),IF(AND(S72="Nul",$U72=$H72),58,0))))</f>
        <v>0</v>
      </c>
      <c r="W72" s="42"/>
      <c r="X72" s="51" t="str">
        <f t="shared" ref="X72:X103" si="84">IF(W72&lt;&gt;"",VLOOKUP(W72,$A$8:$C$107,2,FALSE),"")</f>
        <v/>
      </c>
      <c r="Y72" s="12" t="str">
        <f t="shared" ref="Y72:Y107" si="85">IF(W72&lt;&gt;"",IF(W72=$A72,"ERR",IF(OR(W72=$P72,W72=$I72,W72=$AD72,W72=$AK72),"DUP",IF(ISNA(VLOOKUP(W72,$A$8:$A$107,1,FALSE)),"ERR",IF(COUNTIF($I$8:$I$107,W72)&gt;1,"ERR",IF($D72=VLOOKUP(W72,$A$8:$D$107,4,FALSE),"CLUB","OK"))))),"")</f>
        <v/>
      </c>
      <c r="Z72" s="43"/>
      <c r="AA72" s="43" t="str">
        <f t="shared" ref="AA72:AA103" si="86">IF(Z72&lt;&gt;"",IF(Z72="Victoire",IF(VLOOKUP(W72,$A$8:$AO$107,26,FALSE)="Défaite","OK","ERR"),IF(Z72="Défaite",IF(VLOOKUP(W72,$A$8:$AO$107,26,FALSE)="Victoire","OK","ERR"),IF(Z72="Nul",IF(VLOOKUP(W72,$A$8:$AO$107,26,FALSE)="Nul","OK","ERR")))),"")</f>
        <v/>
      </c>
      <c r="AB72" s="39"/>
      <c r="AC72" s="56">
        <f t="shared" ref="AC72:AC103" si="87">IF(Z72="Victoire",100-ROUNDDOWN(20*AB72/$H72,0),
IF(Z72="Défaite",10+ROUNDDOWN(20*VLOOKUP(W72,$A$8:$AO$107,28,FALSE)/VLOOKUP(W72,$A$8:$H$107,8,FALSE),0),
IF(AND(Z72="Nul",$AB72&lt;&gt;$H72),40+(2*ROUNDDOWN(10*VLOOKUP(W72,$A$8:$AO$107,28,FALSE)/VLOOKUP(W72,$A$8:$H$107,8,FALSE),0)-ROUNDDOWN(10*AB72/$H72,0)),IF(AND(Z72="Nul",$AB72=$H72),58,0))))</f>
        <v>0</v>
      </c>
      <c r="AD72" s="42"/>
      <c r="AE72" s="51" t="str">
        <f t="shared" ref="AE72:AE103" si="88">IF(AD72&lt;&gt;"",VLOOKUP(AD72,$A$8:$C$107,2,FALSE),"")</f>
        <v/>
      </c>
      <c r="AF72" s="12" t="str">
        <f t="shared" ref="AF72:AF107" si="89">IF(AD72&lt;&gt;"",IF(AD72=$A72,"ERR",IF(OR(AD72=$P72,AD72=$W72,AD72=$I72,AD72=$AK72),"DUP",IF(ISNA(VLOOKUP(AD72,$A$8:$A$107,1,FALSE)),"ERR",IF(COUNTIF($I$8:$I$107,AD72)&gt;1,"ERR",IF($D72=VLOOKUP(AD72,$A$8:$D$107,4,FALSE),"CLUB","OK"))))),"")</f>
        <v/>
      </c>
      <c r="AG72" s="43"/>
      <c r="AH72" s="43" t="str">
        <f t="shared" ref="AH72:AH103" si="90">IF(AG72&lt;&gt;"",IF(AG72="Victoire",IF(VLOOKUP(AD72,$A$8:$AO$107,33,FALSE)="Défaite","OK","ERR"),IF(AG72="Défaite",IF(VLOOKUP(AD72,$A$8:$AO$107,33,FALSE)="Victoire","OK","ERR"),IF(AG72="Nul",IF(VLOOKUP(AD72,$A$8:$AO$107,33,FALSE)="Nul","OK","ERR")))),"")</f>
        <v/>
      </c>
      <c r="AI72" s="39"/>
      <c r="AJ72" s="56">
        <f t="shared" ref="AJ72:AJ103" si="91">IF(AG72="Victoire",100-ROUNDDOWN(20*AI72/$H72,0),
IF(AG72="Défaite",10+ROUNDDOWN(20*VLOOKUP(AD72,$A$8:$AO$107,35,FALSE)/VLOOKUP(AD72,$A$8:$H$107,8,FALSE),0),
IF(AND(AG72="Nul",$AI72&lt;&gt;$H72),40+(2*ROUNDDOWN(10*VLOOKUP(AD72,$A$8:$AO$107,35,FALSE)/VLOOKUP(AD72,$A$8:$H$107,8,FALSE),0)-ROUNDDOWN(10*AI72/$H72,0)),IF(AND(AG72="Nul",$AI72=$H72),58,0))))</f>
        <v>0</v>
      </c>
      <c r="AK72" s="42"/>
      <c r="AL72" s="51" t="str">
        <f t="shared" ref="AL72:AL103" si="92">IF(AK72&lt;&gt;"",VLOOKUP(AK72,$A$8:$C$107,2,FALSE),"")</f>
        <v/>
      </c>
      <c r="AM72" s="12" t="str">
        <f t="shared" ref="AM72:AM107" si="93">IF(AK72&lt;&gt;"",IF(AK72=$A72,"ERR",IF(OR(AK72=$P72,AK72=$W72,AK72=$AD72,AK72=$I72),"DUP",IF(ISNA(VLOOKUP(AK72,$A$8:$A$107,1,FALSE)),"ERR",IF(COUNTIF($I$8:$I$107,AK72)&gt;1,"ERR",IF($D72=VLOOKUP(AK72,$A$8:$D$107,4,FALSE),"CLUB","OK"))))),"")</f>
        <v/>
      </c>
      <c r="AN72" s="43"/>
      <c r="AO72" s="12" t="str">
        <f t="shared" ref="AO72:AO103" si="94">IF(AN72&lt;&gt;"",IF(AN72="Victoire",IF(VLOOKUP(AK72,$A$8:$AO$107,40,FALSE)="Défaite","OK","ERR"),IF(AN72="Défaite",IF(VLOOKUP(AK72,$A$8:$AO$107,40,FALSE)="Victoire","OK","ERR"),IF(AN72="Nul",IF(VLOOKUP(AK72,$A$8:$AO$107,40,FALSE)="Nul","OK","ERR")))),"")</f>
        <v/>
      </c>
      <c r="AP72" s="39"/>
      <c r="AQ72" s="68">
        <f t="shared" ref="AQ72:AQ103" si="95">IF(AN72="Victoire",100-ROUNDDOWN(20*AP72/$H72,0),
IF(AN72="Défaite",10+ROUNDDOWN(20*VLOOKUP(AK72,$A$8:$CB$107,42,FALSE)/VLOOKUP(AK72,$A$8:$H$107,8,FALSE),0),
IF(AND(AN72="Nul",$AP72&lt;&gt;$H72),40+(2*ROUNDDOWN(10*VLOOKUP(AK72,$A$8:$CB$107,42,FALSE)/VLOOKUP(AK72,$A$8:$H$107,8,FALSE),0)-ROUNDDOWN(10*AP72/$H72,0)),IF(AND(AN72="Nul",$AP72=$H72),58,0))))</f>
        <v>0</v>
      </c>
      <c r="AR72" s="85"/>
      <c r="AS72" s="51" t="str">
        <f t="shared" ref="AS72:AS103" si="96">IF(AR72&lt;&gt;"",VLOOKUP(AR72,$A$8:$C$107,2,FALSE),"")</f>
        <v/>
      </c>
      <c r="AT72" s="12" t="str">
        <f t="shared" ref="AT72:AT107" si="97">IF(AR72&lt;&gt;"",IF(AR72=$A72,"ERR",IF(OR(AR72=$I72,AR72=$P72,AR72=$W72,AR72=$AD72,AR72=$AK72),"DUP",IF(ISNA(VLOOKUP(AR72,$A$8:$A$107,1,FALSE)),"ERR",IF(COUNTIF($I$8:$I$107,AR72)&gt;1,"ERR",IF($D72=VLOOKUP(AR72,$A$8:$D$107,4,FALSE),"CLUB","OK"))))),"")</f>
        <v/>
      </c>
      <c r="AU72" s="43"/>
      <c r="AV72" s="12" t="str">
        <f t="shared" ref="AV72:AV103" si="98">IF(AU72&lt;&gt;"",IF(AU72="Victoire",IF(VLOOKUP(AR72,$A$8:$BL$107,47,FALSE)="Défaite","OK","ERR"),IF(AU72="Défaite",IF(VLOOKUP(AR72,$A$8:$BL$107,47,FALSE)="Victoire","OK","ERR"),IF(AU72="Nul",IF(VLOOKUP(AR72,$A$8:$BL$107,47,FALSE)="Nul","OK","ERR")))),"")</f>
        <v/>
      </c>
      <c r="AW72" s="39"/>
      <c r="AX72" s="86">
        <f t="shared" ref="AX72:AX103" si="99">IF(AU72="Victoire",100-ROUNDDOWN(20*AW72/$H72,0),
IF(AU72="Défaite",10+ROUNDDOWN(20*VLOOKUP(AR72,$A$8:$CB$107,49,FALSE)/VLOOKUP(AR72,$A$8:$H$107,8,FALSE),0),
IF(AND(AU72="Nul",$AW72&lt;&gt;$H72),40+(2*ROUNDDOWN(10*VLOOKUP(AR72,$A$8:$CB$107,49,FALSE)/VLOOKUP(AR72,$A$8:$H$107,8,FALSE),0)-ROUNDDOWN(10*AW72/$H72,0)),IF(AND(AU72="Nul",$AW72=$H72),58,0))))</f>
        <v>0</v>
      </c>
      <c r="AY72" s="85"/>
      <c r="AZ72" s="51" t="str">
        <f t="shared" ref="AZ72:AZ103" si="100">IF(AY72&lt;&gt;"",VLOOKUP(AY72,$A$8:$C$107,2,FALSE),"")</f>
        <v/>
      </c>
      <c r="BA72" s="12" t="str">
        <f t="shared" ref="BA72:BA107" si="101">IF(AY72&lt;&gt;"",IF(AY72=$A72,"ERR",IF(OR(AY72=$I72,AY72=$P72,AY72=$W72,AY72=$AD72,AY72=$AK72,AY72=$AR72),"DUP",IF(ISNA(VLOOKUP(AY72,$A$8:$A$107,1,FALSE)),"ERR",IF(COUNTIF($I$8:$I$107,AY72)&gt;1,"ERR",IF($D72=VLOOKUP(AY72,$A$8:$D$107,4,FALSE),"CLUB","OK"))))),"")</f>
        <v/>
      </c>
      <c r="BB72" s="43"/>
      <c r="BC72" s="12" t="str">
        <f t="shared" ref="BC72:BC103" si="102">IF(BB72&lt;&gt;"",IF(BB72="Victoire",IF(VLOOKUP(AY72,$A$8:$BL$107,54,FALSE)="Défaite","OK","ERR"),IF(BB72="Défaite",IF(VLOOKUP(AY72,$A$8:$BL$107,54,FALSE)="Victoire","OK","ERR"),IF(BB72="Nul",IF(VLOOKUP(AY72,$A$8:$BL$107,54,FALSE)="Nul","OK","ERR")))),"")</f>
        <v/>
      </c>
      <c r="BD72" s="39"/>
      <c r="BE72" s="86">
        <f t="shared" ref="BE72:BE103" si="103">IF(BB72="Victoire",100-ROUNDDOWN(20*BD72/$H72,0),
IF(BB72="Défaite",10+ROUNDDOWN(20*VLOOKUP(AY72,$A$8:$CB$107,56,FALSE)/VLOOKUP(AY72,$A$8:$H$107,8,FALSE),0),
IF(AND(BB72="Nul",$BD72&lt;&gt;$H72),40+(2*ROUNDDOWN(10*VLOOKUP(AY72,$A$8:$CB$107,56,FALSE)/VLOOKUP(AY72,$A$8:$H$107,8,FALSE),0)-ROUNDDOWN(10*BD72/$H72,0)),IF(AND(BB72="Nul",$BD72=$H72),58,0))))</f>
        <v>0</v>
      </c>
      <c r="BF72" s="85"/>
      <c r="BG72" s="51" t="str">
        <f t="shared" ref="BG72:BG103" si="104">IF(BF72&lt;&gt;"",VLOOKUP(BF72,$A$8:$C$107,2,FALSE),"")</f>
        <v/>
      </c>
      <c r="BH72" s="12" t="str">
        <f t="shared" ref="BH72:BH107" si="105">IF(BF72&lt;&gt;"",IF(BF72=$A72,"ERR",IF(OR(BF72=$I72,BF72=$P72,BF72=$W72,BF72=$AD72,BF72=$AK72,BF72=$AR72,BF72=$AY72),"DUP",IF(ISNA(VLOOKUP(BF72,$A$8:$A$107,1,FALSE)),"ERR",IF(COUNTIF($I$8:$I$107,BF72)&gt;1,"ERR",IF($D72=VLOOKUP(BF72,$A$8:$D$107,4,FALSE),"CLUB","OK"))))),"")</f>
        <v/>
      </c>
      <c r="BI72" s="43"/>
      <c r="BJ72" s="12" t="str">
        <f t="shared" ref="BJ72:BJ103" si="106">IF(BI72&lt;&gt;"",IF(BI72="Victoire",IF(VLOOKUP(BF72,$A$8:$BL$107,61,FALSE)="Défaite","OK","ERR"),IF(BI72="Défaite",IF(VLOOKUP(BF72,$A$8:$BL$107,61,FALSE)="Victoire","OK","ERR"),IF(BI72="Nul",IF(VLOOKUP(BF72,$A$8:$BL$107,61,FALSE)="Nul","OK","ERR")))),"")</f>
        <v/>
      </c>
      <c r="BK72" s="39"/>
      <c r="BL72" s="86">
        <f t="shared" ref="BL72:BL103" si="107">IF(BI72="Victoire",100-ROUNDDOWN(20*BK72/$H72,0),
IF(BI72="Défaite",10+ROUNDDOWN(20*VLOOKUP(BF72,$A$8:$CB$107,63,FALSE)/VLOOKUP(BF72,$A$8:$H$107,8,FALSE),0),
IF(AND(BI72="Nul",$BK72&lt;&gt;$H72),40+(2*ROUNDDOWN(10*VLOOKUP(BF72,$A$8:$CB$107,63,FALSE)/VLOOKUP(BF72,$A$8:$H$107,8,FALSE),0)-ROUNDDOWN(10*BK72/$H72,0)),IF(AND(BI72="Nul",$BK72=$H72),58,0))))</f>
        <v>0</v>
      </c>
      <c r="BM72" s="85"/>
      <c r="BN72" s="51" t="str">
        <f t="shared" ref="BN72:BN103" si="108">IF(BM72&lt;&gt;"",VLOOKUP(BM72,$A$8:$C$107,2,FALSE),"")</f>
        <v/>
      </c>
      <c r="BO72" s="12" t="str">
        <f t="shared" ref="BO72:BO107" si="109">IF(BM72&lt;&gt;"",IF(BM72=$A72,"ERR",IF(OR(BM72=$I72,BM72=$P72,BM72=$W72,BM72=$AD72,BM72=$AK72,BM72=$AR72,BM72=$AY72,BM72=$BF72),"DUP",IF(ISNA(VLOOKUP(BM72,$A$8:$A$107,1,FALSE)),"ERR",IF(COUNTIF($I$8:$I$107,BM72)&gt;1,"ERR",IF($D72=VLOOKUP(BM72,$A$8:$D$107,4,FALSE),"CLUB","OK"))))),"")</f>
        <v/>
      </c>
      <c r="BP72" s="43"/>
      <c r="BQ72" s="12" t="str">
        <f t="shared" ref="BQ72:BQ103" si="110">IF(BP72&lt;&gt;"",IF(BP72="Victoire",IF(VLOOKUP(BM72,$A$8:$BS$107,68,FALSE)="Défaite","OK","ERR"),IF(BP72="Défaite",IF(VLOOKUP(BM72,$A$8:$BS$107,68,FALSE)="Victoire","OK","ERR"),IF(BP72="Nul",IF(VLOOKUP(BM72,$A$8:$BS$107,68,FALSE)="Nul","OK","ERR")))),"")</f>
        <v/>
      </c>
      <c r="BR72" s="39"/>
      <c r="BS72" s="86">
        <f t="shared" ref="BS72:BS103" si="111">IF(BP72="Victoire",100-ROUNDDOWN(20*BR72/$H72,0),
IF(BP72="Défaite",10+ROUNDDOWN(20*VLOOKUP(BM72,$A$8:$CB$107,70,FALSE)/VLOOKUP(BM72,$A$8:$H$107,8,FALSE),0),
IF(AND(BP72="Nul",$BR72&lt;&gt;$H72),40+(2*ROUNDDOWN(10*VLOOKUP(BM72,$A$8:$CB$107,70,FALSE)/VLOOKUP(BM72,$A$8:$H$107,8,FALSE),0)-ROUNDDOWN(10*BR72/$H72,0)),IF(AND(BP72="Nul",$BR72=$H72),58,0))))</f>
        <v>0</v>
      </c>
      <c r="BT72" s="6"/>
      <c r="BU72" s="64">
        <f t="shared" ref="BU72:BU107" si="112">IF($I72&lt;&gt;"",VLOOKUP($I72,$A$8:$N$107,5,FALSE),0)+IF($P72&lt;&gt;"",VLOOKUP($P72,$A$8:$N$107,5,FALSE),0)+IF($W72&lt;&gt;"",VLOOKUP($W72,$A$8:$N$107,5,FALSE),0)+IF($AD72&lt;&gt;"",VLOOKUP($AD72,$A$8:$N$107,5,FALSE),0)+IF($AK72&lt;&gt;"",VLOOKUP($AK72,$A$8:$N$107,5,FALSE),0)+IF($AR72&lt;&gt;"",VLOOKUP($AR72,$A$8:$N$107,5,FALSE),0)+IF($AY72&lt;&gt;"",VLOOKUP($AY72,$A$8:$N$107,5,FALSE),0)+IF($BF72&lt;&gt;"",VLOOKUP($BF72,$A$8:$N$107,5,FALSE),0)+IF($BM72&lt;&gt;"",VLOOKUP($BM72,$A$8:$N$107,5,FALSE),0)</f>
        <v>0</v>
      </c>
      <c r="BV72" s="66"/>
      <c r="BW72" s="66"/>
    </row>
    <row r="73" spans="1:75" ht="16.5">
      <c r="A73" s="90"/>
      <c r="B73" s="40"/>
      <c r="C73" s="40"/>
      <c r="D73" s="40"/>
      <c r="E73" s="59">
        <f t="shared" si="75"/>
        <v>0</v>
      </c>
      <c r="F73" s="39"/>
      <c r="G73" s="58" t="str">
        <f>IF($F73&lt;&gt;"",VLOOKUP(F73,Armies!$A$1:$C$300,3,FALSE),"")</f>
        <v/>
      </c>
      <c r="H73" s="41"/>
      <c r="I73" s="42"/>
      <c r="J73" s="51" t="str">
        <f t="shared" si="76"/>
        <v/>
      </c>
      <c r="K73" s="43" t="str">
        <f t="shared" si="77"/>
        <v/>
      </c>
      <c r="L73" s="43"/>
      <c r="M73" s="43" t="str">
        <f t="shared" si="78"/>
        <v/>
      </c>
      <c r="N73" s="39"/>
      <c r="O73" s="56">
        <f t="shared" si="79"/>
        <v>0</v>
      </c>
      <c r="P73" s="42"/>
      <c r="Q73" s="51" t="str">
        <f t="shared" si="80"/>
        <v/>
      </c>
      <c r="R73" s="12" t="str">
        <f t="shared" si="81"/>
        <v/>
      </c>
      <c r="S73" s="43"/>
      <c r="T73" s="43" t="str">
        <f t="shared" si="82"/>
        <v/>
      </c>
      <c r="U73" s="39"/>
      <c r="V73" s="56">
        <f t="shared" si="83"/>
        <v>0</v>
      </c>
      <c r="W73" s="42"/>
      <c r="X73" s="51" t="str">
        <f t="shared" si="84"/>
        <v/>
      </c>
      <c r="Y73" s="12" t="str">
        <f t="shared" si="85"/>
        <v/>
      </c>
      <c r="Z73" s="43"/>
      <c r="AA73" s="43" t="str">
        <f t="shared" si="86"/>
        <v/>
      </c>
      <c r="AB73" s="39"/>
      <c r="AC73" s="56">
        <f t="shared" si="87"/>
        <v>0</v>
      </c>
      <c r="AD73" s="42"/>
      <c r="AE73" s="51" t="str">
        <f t="shared" si="88"/>
        <v/>
      </c>
      <c r="AF73" s="12" t="str">
        <f t="shared" si="89"/>
        <v/>
      </c>
      <c r="AG73" s="43"/>
      <c r="AH73" s="43" t="str">
        <f t="shared" si="90"/>
        <v/>
      </c>
      <c r="AI73" s="39"/>
      <c r="AJ73" s="56">
        <f t="shared" si="91"/>
        <v>0</v>
      </c>
      <c r="AK73" s="42"/>
      <c r="AL73" s="51" t="str">
        <f t="shared" si="92"/>
        <v/>
      </c>
      <c r="AM73" s="12" t="str">
        <f t="shared" si="93"/>
        <v/>
      </c>
      <c r="AN73" s="43"/>
      <c r="AO73" s="12" t="str">
        <f t="shared" si="94"/>
        <v/>
      </c>
      <c r="AP73" s="39"/>
      <c r="AQ73" s="68">
        <f t="shared" si="95"/>
        <v>0</v>
      </c>
      <c r="AR73" s="85"/>
      <c r="AS73" s="51" t="str">
        <f t="shared" si="96"/>
        <v/>
      </c>
      <c r="AT73" s="12" t="str">
        <f t="shared" si="97"/>
        <v/>
      </c>
      <c r="AU73" s="43"/>
      <c r="AV73" s="12" t="str">
        <f t="shared" si="98"/>
        <v/>
      </c>
      <c r="AW73" s="39"/>
      <c r="AX73" s="86">
        <f t="shared" si="99"/>
        <v>0</v>
      </c>
      <c r="AY73" s="85"/>
      <c r="AZ73" s="51" t="str">
        <f t="shared" si="100"/>
        <v/>
      </c>
      <c r="BA73" s="12" t="str">
        <f t="shared" si="101"/>
        <v/>
      </c>
      <c r="BB73" s="43"/>
      <c r="BC73" s="12" t="str">
        <f t="shared" si="102"/>
        <v/>
      </c>
      <c r="BD73" s="39"/>
      <c r="BE73" s="86">
        <f t="shared" si="103"/>
        <v>0</v>
      </c>
      <c r="BF73" s="85"/>
      <c r="BG73" s="51" t="str">
        <f t="shared" si="104"/>
        <v/>
      </c>
      <c r="BH73" s="12" t="str">
        <f t="shared" si="105"/>
        <v/>
      </c>
      <c r="BI73" s="43"/>
      <c r="BJ73" s="12" t="str">
        <f t="shared" si="106"/>
        <v/>
      </c>
      <c r="BK73" s="39"/>
      <c r="BL73" s="86">
        <f t="shared" si="107"/>
        <v>0</v>
      </c>
      <c r="BM73" s="85"/>
      <c r="BN73" s="51" t="str">
        <f t="shared" si="108"/>
        <v/>
      </c>
      <c r="BO73" s="12" t="str">
        <f t="shared" si="109"/>
        <v/>
      </c>
      <c r="BP73" s="43"/>
      <c r="BQ73" s="12" t="str">
        <f t="shared" si="110"/>
        <v/>
      </c>
      <c r="BR73" s="39"/>
      <c r="BS73" s="86">
        <f t="shared" si="111"/>
        <v>0</v>
      </c>
      <c r="BT73" s="6"/>
      <c r="BU73" s="64">
        <f t="shared" si="112"/>
        <v>0</v>
      </c>
      <c r="BV73" s="66"/>
      <c r="BW73" s="66"/>
    </row>
    <row r="74" spans="1:75" ht="16.5">
      <c r="A74" s="90"/>
      <c r="B74" s="40"/>
      <c r="C74" s="40"/>
      <c r="D74" s="40"/>
      <c r="E74" s="59">
        <f t="shared" si="75"/>
        <v>0</v>
      </c>
      <c r="F74" s="39"/>
      <c r="G74" s="58" t="str">
        <f>IF($F74&lt;&gt;"",VLOOKUP(F74,Armies!$A$1:$C$300,3,FALSE),"")</f>
        <v/>
      </c>
      <c r="H74" s="41"/>
      <c r="I74" s="42"/>
      <c r="J74" s="51" t="str">
        <f t="shared" si="76"/>
        <v/>
      </c>
      <c r="K74" s="43" t="str">
        <f t="shared" si="77"/>
        <v/>
      </c>
      <c r="L74" s="43"/>
      <c r="M74" s="43" t="str">
        <f t="shared" si="78"/>
        <v/>
      </c>
      <c r="N74" s="39"/>
      <c r="O74" s="56">
        <f t="shared" si="79"/>
        <v>0</v>
      </c>
      <c r="P74" s="42"/>
      <c r="Q74" s="51" t="str">
        <f t="shared" si="80"/>
        <v/>
      </c>
      <c r="R74" s="12" t="str">
        <f t="shared" si="81"/>
        <v/>
      </c>
      <c r="S74" s="43"/>
      <c r="T74" s="43" t="str">
        <f t="shared" si="82"/>
        <v/>
      </c>
      <c r="U74" s="39"/>
      <c r="V74" s="56">
        <f t="shared" si="83"/>
        <v>0</v>
      </c>
      <c r="W74" s="42"/>
      <c r="X74" s="51" t="str">
        <f t="shared" si="84"/>
        <v/>
      </c>
      <c r="Y74" s="12" t="str">
        <f t="shared" si="85"/>
        <v/>
      </c>
      <c r="Z74" s="43"/>
      <c r="AA74" s="43" t="str">
        <f t="shared" si="86"/>
        <v/>
      </c>
      <c r="AB74" s="39"/>
      <c r="AC74" s="56">
        <f t="shared" si="87"/>
        <v>0</v>
      </c>
      <c r="AD74" s="42"/>
      <c r="AE74" s="51" t="str">
        <f t="shared" si="88"/>
        <v/>
      </c>
      <c r="AF74" s="12" t="str">
        <f t="shared" si="89"/>
        <v/>
      </c>
      <c r="AG74" s="43"/>
      <c r="AH74" s="43" t="str">
        <f t="shared" si="90"/>
        <v/>
      </c>
      <c r="AI74" s="39"/>
      <c r="AJ74" s="56">
        <f t="shared" si="91"/>
        <v>0</v>
      </c>
      <c r="AK74" s="42"/>
      <c r="AL74" s="51" t="str">
        <f t="shared" si="92"/>
        <v/>
      </c>
      <c r="AM74" s="12" t="str">
        <f t="shared" si="93"/>
        <v/>
      </c>
      <c r="AN74" s="43"/>
      <c r="AO74" s="12" t="str">
        <f t="shared" si="94"/>
        <v/>
      </c>
      <c r="AP74" s="39"/>
      <c r="AQ74" s="68">
        <f t="shared" si="95"/>
        <v>0</v>
      </c>
      <c r="AR74" s="85"/>
      <c r="AS74" s="51" t="str">
        <f t="shared" si="96"/>
        <v/>
      </c>
      <c r="AT74" s="12" t="str">
        <f t="shared" si="97"/>
        <v/>
      </c>
      <c r="AU74" s="43"/>
      <c r="AV74" s="12" t="str">
        <f t="shared" si="98"/>
        <v/>
      </c>
      <c r="AW74" s="39"/>
      <c r="AX74" s="86">
        <f t="shared" si="99"/>
        <v>0</v>
      </c>
      <c r="AY74" s="85"/>
      <c r="AZ74" s="51" t="str">
        <f t="shared" si="100"/>
        <v/>
      </c>
      <c r="BA74" s="12" t="str">
        <f t="shared" si="101"/>
        <v/>
      </c>
      <c r="BB74" s="43"/>
      <c r="BC74" s="12" t="str">
        <f t="shared" si="102"/>
        <v/>
      </c>
      <c r="BD74" s="39"/>
      <c r="BE74" s="86">
        <f t="shared" si="103"/>
        <v>0</v>
      </c>
      <c r="BF74" s="85"/>
      <c r="BG74" s="51" t="str">
        <f t="shared" si="104"/>
        <v/>
      </c>
      <c r="BH74" s="12" t="str">
        <f t="shared" si="105"/>
        <v/>
      </c>
      <c r="BI74" s="43"/>
      <c r="BJ74" s="12" t="str">
        <f t="shared" si="106"/>
        <v/>
      </c>
      <c r="BK74" s="39"/>
      <c r="BL74" s="86">
        <f t="shared" si="107"/>
        <v>0</v>
      </c>
      <c r="BM74" s="85"/>
      <c r="BN74" s="51" t="str">
        <f t="shared" si="108"/>
        <v/>
      </c>
      <c r="BO74" s="12" t="str">
        <f t="shared" si="109"/>
        <v/>
      </c>
      <c r="BP74" s="43"/>
      <c r="BQ74" s="12" t="str">
        <f t="shared" si="110"/>
        <v/>
      </c>
      <c r="BR74" s="39"/>
      <c r="BS74" s="86">
        <f t="shared" si="111"/>
        <v>0</v>
      </c>
      <c r="BT74" s="6"/>
      <c r="BU74" s="64">
        <f t="shared" si="112"/>
        <v>0</v>
      </c>
      <c r="BV74" s="66"/>
      <c r="BW74" s="66"/>
    </row>
    <row r="75" spans="1:75" ht="16.5">
      <c r="A75" s="90"/>
      <c r="B75" s="40"/>
      <c r="C75" s="40"/>
      <c r="D75" s="40"/>
      <c r="E75" s="59">
        <f t="shared" si="75"/>
        <v>0</v>
      </c>
      <c r="F75" s="39"/>
      <c r="G75" s="58" t="str">
        <f>IF($F75&lt;&gt;"",VLOOKUP(F75,Armies!$A$1:$C$300,3,FALSE),"")</f>
        <v/>
      </c>
      <c r="H75" s="41"/>
      <c r="I75" s="42"/>
      <c r="J75" s="51" t="str">
        <f t="shared" si="76"/>
        <v/>
      </c>
      <c r="K75" s="43" t="str">
        <f t="shared" si="77"/>
        <v/>
      </c>
      <c r="L75" s="43"/>
      <c r="M75" s="43" t="str">
        <f t="shared" si="78"/>
        <v/>
      </c>
      <c r="N75" s="39"/>
      <c r="O75" s="56">
        <f t="shared" si="79"/>
        <v>0</v>
      </c>
      <c r="P75" s="42"/>
      <c r="Q75" s="51" t="str">
        <f t="shared" si="80"/>
        <v/>
      </c>
      <c r="R75" s="12" t="str">
        <f t="shared" si="81"/>
        <v/>
      </c>
      <c r="S75" s="43"/>
      <c r="T75" s="43" t="str">
        <f t="shared" si="82"/>
        <v/>
      </c>
      <c r="U75" s="39"/>
      <c r="V75" s="56">
        <f t="shared" si="83"/>
        <v>0</v>
      </c>
      <c r="W75" s="42"/>
      <c r="X75" s="51" t="str">
        <f t="shared" si="84"/>
        <v/>
      </c>
      <c r="Y75" s="12" t="str">
        <f t="shared" si="85"/>
        <v/>
      </c>
      <c r="Z75" s="43"/>
      <c r="AA75" s="43" t="str">
        <f t="shared" si="86"/>
        <v/>
      </c>
      <c r="AB75" s="39"/>
      <c r="AC75" s="56">
        <f t="shared" si="87"/>
        <v>0</v>
      </c>
      <c r="AD75" s="42"/>
      <c r="AE75" s="51" t="str">
        <f t="shared" si="88"/>
        <v/>
      </c>
      <c r="AF75" s="12" t="str">
        <f t="shared" si="89"/>
        <v/>
      </c>
      <c r="AG75" s="43"/>
      <c r="AH75" s="43" t="str">
        <f t="shared" si="90"/>
        <v/>
      </c>
      <c r="AI75" s="39"/>
      <c r="AJ75" s="56">
        <f t="shared" si="91"/>
        <v>0</v>
      </c>
      <c r="AK75" s="42"/>
      <c r="AL75" s="51" t="str">
        <f t="shared" si="92"/>
        <v/>
      </c>
      <c r="AM75" s="12" t="str">
        <f t="shared" si="93"/>
        <v/>
      </c>
      <c r="AN75" s="43"/>
      <c r="AO75" s="12" t="str">
        <f t="shared" si="94"/>
        <v/>
      </c>
      <c r="AP75" s="39"/>
      <c r="AQ75" s="68">
        <f t="shared" si="95"/>
        <v>0</v>
      </c>
      <c r="AR75" s="85"/>
      <c r="AS75" s="51" t="str">
        <f t="shared" si="96"/>
        <v/>
      </c>
      <c r="AT75" s="12" t="str">
        <f t="shared" si="97"/>
        <v/>
      </c>
      <c r="AU75" s="43"/>
      <c r="AV75" s="12" t="str">
        <f t="shared" si="98"/>
        <v/>
      </c>
      <c r="AW75" s="39"/>
      <c r="AX75" s="86">
        <f t="shared" si="99"/>
        <v>0</v>
      </c>
      <c r="AY75" s="85"/>
      <c r="AZ75" s="51" t="str">
        <f t="shared" si="100"/>
        <v/>
      </c>
      <c r="BA75" s="12" t="str">
        <f t="shared" si="101"/>
        <v/>
      </c>
      <c r="BB75" s="43"/>
      <c r="BC75" s="12" t="str">
        <f t="shared" si="102"/>
        <v/>
      </c>
      <c r="BD75" s="39"/>
      <c r="BE75" s="86">
        <f t="shared" si="103"/>
        <v>0</v>
      </c>
      <c r="BF75" s="85"/>
      <c r="BG75" s="51" t="str">
        <f t="shared" si="104"/>
        <v/>
      </c>
      <c r="BH75" s="12" t="str">
        <f t="shared" si="105"/>
        <v/>
      </c>
      <c r="BI75" s="43"/>
      <c r="BJ75" s="12" t="str">
        <f t="shared" si="106"/>
        <v/>
      </c>
      <c r="BK75" s="39"/>
      <c r="BL75" s="86">
        <f t="shared" si="107"/>
        <v>0</v>
      </c>
      <c r="BM75" s="85"/>
      <c r="BN75" s="51" t="str">
        <f t="shared" si="108"/>
        <v/>
      </c>
      <c r="BO75" s="12" t="str">
        <f t="shared" si="109"/>
        <v/>
      </c>
      <c r="BP75" s="43"/>
      <c r="BQ75" s="12" t="str">
        <f t="shared" si="110"/>
        <v/>
      </c>
      <c r="BR75" s="39"/>
      <c r="BS75" s="86">
        <f t="shared" si="111"/>
        <v>0</v>
      </c>
      <c r="BT75" s="6"/>
      <c r="BU75" s="64">
        <f t="shared" si="112"/>
        <v>0</v>
      </c>
      <c r="BV75" s="66"/>
      <c r="BW75" s="66"/>
    </row>
    <row r="76" spans="1:75" ht="16.5">
      <c r="A76" s="90"/>
      <c r="B76" s="40"/>
      <c r="C76" s="40"/>
      <c r="D76" s="40"/>
      <c r="E76" s="59">
        <f t="shared" si="75"/>
        <v>0</v>
      </c>
      <c r="F76" s="39"/>
      <c r="G76" s="58" t="str">
        <f>IF($F76&lt;&gt;"",VLOOKUP(F76,Armies!$A$1:$C$300,3,FALSE),"")</f>
        <v/>
      </c>
      <c r="H76" s="41"/>
      <c r="I76" s="42"/>
      <c r="J76" s="51" t="str">
        <f t="shared" si="76"/>
        <v/>
      </c>
      <c r="K76" s="43" t="str">
        <f t="shared" si="77"/>
        <v/>
      </c>
      <c r="L76" s="43"/>
      <c r="M76" s="43" t="str">
        <f t="shared" si="78"/>
        <v/>
      </c>
      <c r="N76" s="39"/>
      <c r="O76" s="56">
        <f t="shared" si="79"/>
        <v>0</v>
      </c>
      <c r="P76" s="42"/>
      <c r="Q76" s="51" t="str">
        <f t="shared" si="80"/>
        <v/>
      </c>
      <c r="R76" s="12" t="str">
        <f t="shared" si="81"/>
        <v/>
      </c>
      <c r="S76" s="43"/>
      <c r="T76" s="43" t="str">
        <f t="shared" si="82"/>
        <v/>
      </c>
      <c r="U76" s="39"/>
      <c r="V76" s="56">
        <f t="shared" si="83"/>
        <v>0</v>
      </c>
      <c r="W76" s="42"/>
      <c r="X76" s="51" t="str">
        <f t="shared" si="84"/>
        <v/>
      </c>
      <c r="Y76" s="12" t="str">
        <f t="shared" si="85"/>
        <v/>
      </c>
      <c r="Z76" s="43"/>
      <c r="AA76" s="43" t="str">
        <f t="shared" si="86"/>
        <v/>
      </c>
      <c r="AB76" s="39"/>
      <c r="AC76" s="56">
        <f t="shared" si="87"/>
        <v>0</v>
      </c>
      <c r="AD76" s="42"/>
      <c r="AE76" s="51" t="str">
        <f t="shared" si="88"/>
        <v/>
      </c>
      <c r="AF76" s="12" t="str">
        <f t="shared" si="89"/>
        <v/>
      </c>
      <c r="AG76" s="43"/>
      <c r="AH76" s="43" t="str">
        <f t="shared" si="90"/>
        <v/>
      </c>
      <c r="AI76" s="39"/>
      <c r="AJ76" s="56">
        <f t="shared" si="91"/>
        <v>0</v>
      </c>
      <c r="AK76" s="42"/>
      <c r="AL76" s="51" t="str">
        <f t="shared" si="92"/>
        <v/>
      </c>
      <c r="AM76" s="12" t="str">
        <f t="shared" si="93"/>
        <v/>
      </c>
      <c r="AN76" s="43"/>
      <c r="AO76" s="12" t="str">
        <f t="shared" si="94"/>
        <v/>
      </c>
      <c r="AP76" s="39"/>
      <c r="AQ76" s="68">
        <f t="shared" si="95"/>
        <v>0</v>
      </c>
      <c r="AR76" s="85"/>
      <c r="AS76" s="51" t="str">
        <f t="shared" si="96"/>
        <v/>
      </c>
      <c r="AT76" s="12" t="str">
        <f t="shared" si="97"/>
        <v/>
      </c>
      <c r="AU76" s="43"/>
      <c r="AV76" s="12" t="str">
        <f t="shared" si="98"/>
        <v/>
      </c>
      <c r="AW76" s="39"/>
      <c r="AX76" s="86">
        <f t="shared" si="99"/>
        <v>0</v>
      </c>
      <c r="AY76" s="85"/>
      <c r="AZ76" s="51" t="str">
        <f t="shared" si="100"/>
        <v/>
      </c>
      <c r="BA76" s="12" t="str">
        <f t="shared" si="101"/>
        <v/>
      </c>
      <c r="BB76" s="43"/>
      <c r="BC76" s="12" t="str">
        <f t="shared" si="102"/>
        <v/>
      </c>
      <c r="BD76" s="39"/>
      <c r="BE76" s="86">
        <f t="shared" si="103"/>
        <v>0</v>
      </c>
      <c r="BF76" s="85"/>
      <c r="BG76" s="51" t="str">
        <f t="shared" si="104"/>
        <v/>
      </c>
      <c r="BH76" s="12" t="str">
        <f t="shared" si="105"/>
        <v/>
      </c>
      <c r="BI76" s="43"/>
      <c r="BJ76" s="12" t="str">
        <f t="shared" si="106"/>
        <v/>
      </c>
      <c r="BK76" s="39"/>
      <c r="BL76" s="86">
        <f t="shared" si="107"/>
        <v>0</v>
      </c>
      <c r="BM76" s="85"/>
      <c r="BN76" s="51" t="str">
        <f t="shared" si="108"/>
        <v/>
      </c>
      <c r="BO76" s="12" t="str">
        <f t="shared" si="109"/>
        <v/>
      </c>
      <c r="BP76" s="43"/>
      <c r="BQ76" s="12" t="str">
        <f t="shared" si="110"/>
        <v/>
      </c>
      <c r="BR76" s="39"/>
      <c r="BS76" s="86">
        <f t="shared" si="111"/>
        <v>0</v>
      </c>
      <c r="BT76" s="6"/>
      <c r="BU76" s="64">
        <f t="shared" si="112"/>
        <v>0</v>
      </c>
      <c r="BV76" s="66"/>
      <c r="BW76" s="66"/>
    </row>
    <row r="77" spans="1:75" ht="16.5">
      <c r="A77" s="90"/>
      <c r="B77" s="40"/>
      <c r="C77" s="40"/>
      <c r="D77" s="40"/>
      <c r="E77" s="59">
        <f t="shared" si="75"/>
        <v>0</v>
      </c>
      <c r="F77" s="39"/>
      <c r="G77" s="58" t="str">
        <f>IF($F77&lt;&gt;"",VLOOKUP(F77,Armies!$A$1:$C$300,3,FALSE),"")</f>
        <v/>
      </c>
      <c r="H77" s="41"/>
      <c r="I77" s="42"/>
      <c r="J77" s="51" t="str">
        <f t="shared" si="76"/>
        <v/>
      </c>
      <c r="K77" s="43" t="str">
        <f t="shared" si="77"/>
        <v/>
      </c>
      <c r="L77" s="43"/>
      <c r="M77" s="43" t="str">
        <f t="shared" si="78"/>
        <v/>
      </c>
      <c r="N77" s="39"/>
      <c r="O77" s="56">
        <f t="shared" si="79"/>
        <v>0</v>
      </c>
      <c r="P77" s="42"/>
      <c r="Q77" s="51" t="str">
        <f t="shared" si="80"/>
        <v/>
      </c>
      <c r="R77" s="12" t="str">
        <f t="shared" si="81"/>
        <v/>
      </c>
      <c r="S77" s="43"/>
      <c r="T77" s="43" t="str">
        <f t="shared" si="82"/>
        <v/>
      </c>
      <c r="U77" s="39"/>
      <c r="V77" s="56">
        <f t="shared" si="83"/>
        <v>0</v>
      </c>
      <c r="W77" s="42"/>
      <c r="X77" s="51" t="str">
        <f t="shared" si="84"/>
        <v/>
      </c>
      <c r="Y77" s="12" t="str">
        <f t="shared" si="85"/>
        <v/>
      </c>
      <c r="Z77" s="43"/>
      <c r="AA77" s="43" t="str">
        <f t="shared" si="86"/>
        <v/>
      </c>
      <c r="AB77" s="39"/>
      <c r="AC77" s="56">
        <f t="shared" si="87"/>
        <v>0</v>
      </c>
      <c r="AD77" s="42"/>
      <c r="AE77" s="51" t="str">
        <f t="shared" si="88"/>
        <v/>
      </c>
      <c r="AF77" s="12" t="str">
        <f t="shared" si="89"/>
        <v/>
      </c>
      <c r="AG77" s="43"/>
      <c r="AH77" s="43" t="str">
        <f t="shared" si="90"/>
        <v/>
      </c>
      <c r="AI77" s="39"/>
      <c r="AJ77" s="56">
        <f t="shared" si="91"/>
        <v>0</v>
      </c>
      <c r="AK77" s="42"/>
      <c r="AL77" s="51" t="str">
        <f t="shared" si="92"/>
        <v/>
      </c>
      <c r="AM77" s="12" t="str">
        <f t="shared" si="93"/>
        <v/>
      </c>
      <c r="AN77" s="43"/>
      <c r="AO77" s="12" t="str">
        <f t="shared" si="94"/>
        <v/>
      </c>
      <c r="AP77" s="39"/>
      <c r="AQ77" s="68">
        <f t="shared" si="95"/>
        <v>0</v>
      </c>
      <c r="AR77" s="85"/>
      <c r="AS77" s="51" t="str">
        <f t="shared" si="96"/>
        <v/>
      </c>
      <c r="AT77" s="12" t="str">
        <f t="shared" si="97"/>
        <v/>
      </c>
      <c r="AU77" s="43"/>
      <c r="AV77" s="12" t="str">
        <f t="shared" si="98"/>
        <v/>
      </c>
      <c r="AW77" s="39"/>
      <c r="AX77" s="86">
        <f t="shared" si="99"/>
        <v>0</v>
      </c>
      <c r="AY77" s="85"/>
      <c r="AZ77" s="51" t="str">
        <f t="shared" si="100"/>
        <v/>
      </c>
      <c r="BA77" s="12" t="str">
        <f t="shared" si="101"/>
        <v/>
      </c>
      <c r="BB77" s="43"/>
      <c r="BC77" s="12" t="str">
        <f t="shared" si="102"/>
        <v/>
      </c>
      <c r="BD77" s="39"/>
      <c r="BE77" s="86">
        <f t="shared" si="103"/>
        <v>0</v>
      </c>
      <c r="BF77" s="85"/>
      <c r="BG77" s="51" t="str">
        <f t="shared" si="104"/>
        <v/>
      </c>
      <c r="BH77" s="12" t="str">
        <f t="shared" si="105"/>
        <v/>
      </c>
      <c r="BI77" s="43"/>
      <c r="BJ77" s="12" t="str">
        <f t="shared" si="106"/>
        <v/>
      </c>
      <c r="BK77" s="39"/>
      <c r="BL77" s="86">
        <f t="shared" si="107"/>
        <v>0</v>
      </c>
      <c r="BM77" s="85"/>
      <c r="BN77" s="51" t="str">
        <f t="shared" si="108"/>
        <v/>
      </c>
      <c r="BO77" s="12" t="str">
        <f t="shared" si="109"/>
        <v/>
      </c>
      <c r="BP77" s="43"/>
      <c r="BQ77" s="12" t="str">
        <f t="shared" si="110"/>
        <v/>
      </c>
      <c r="BR77" s="39"/>
      <c r="BS77" s="86">
        <f t="shared" si="111"/>
        <v>0</v>
      </c>
      <c r="BT77" s="6"/>
      <c r="BU77" s="64">
        <f t="shared" si="112"/>
        <v>0</v>
      </c>
      <c r="BV77" s="66"/>
      <c r="BW77" s="66"/>
    </row>
    <row r="78" spans="1:75" ht="16.5">
      <c r="A78" s="90"/>
      <c r="B78" s="40"/>
      <c r="C78" s="40"/>
      <c r="D78" s="40"/>
      <c r="E78" s="59">
        <f t="shared" si="75"/>
        <v>0</v>
      </c>
      <c r="F78" s="39"/>
      <c r="G78" s="58" t="str">
        <f>IF($F78&lt;&gt;"",VLOOKUP(F78,Armies!$A$1:$C$300,3,FALSE),"")</f>
        <v/>
      </c>
      <c r="H78" s="41"/>
      <c r="I78" s="42"/>
      <c r="J78" s="51" t="str">
        <f t="shared" si="76"/>
        <v/>
      </c>
      <c r="K78" s="43" t="str">
        <f t="shared" si="77"/>
        <v/>
      </c>
      <c r="L78" s="43"/>
      <c r="M78" s="43" t="str">
        <f t="shared" si="78"/>
        <v/>
      </c>
      <c r="N78" s="39"/>
      <c r="O78" s="56">
        <f t="shared" si="79"/>
        <v>0</v>
      </c>
      <c r="P78" s="42"/>
      <c r="Q78" s="51" t="str">
        <f t="shared" si="80"/>
        <v/>
      </c>
      <c r="R78" s="12" t="str">
        <f t="shared" si="81"/>
        <v/>
      </c>
      <c r="S78" s="43"/>
      <c r="T78" s="43" t="str">
        <f t="shared" si="82"/>
        <v/>
      </c>
      <c r="U78" s="39"/>
      <c r="V78" s="56">
        <f t="shared" si="83"/>
        <v>0</v>
      </c>
      <c r="W78" s="42"/>
      <c r="X78" s="51" t="str">
        <f t="shared" si="84"/>
        <v/>
      </c>
      <c r="Y78" s="12" t="str">
        <f t="shared" si="85"/>
        <v/>
      </c>
      <c r="Z78" s="43"/>
      <c r="AA78" s="43" t="str">
        <f t="shared" si="86"/>
        <v/>
      </c>
      <c r="AB78" s="39"/>
      <c r="AC78" s="56">
        <f t="shared" si="87"/>
        <v>0</v>
      </c>
      <c r="AD78" s="42"/>
      <c r="AE78" s="51" t="str">
        <f t="shared" si="88"/>
        <v/>
      </c>
      <c r="AF78" s="12" t="str">
        <f t="shared" si="89"/>
        <v/>
      </c>
      <c r="AG78" s="43"/>
      <c r="AH78" s="43" t="str">
        <f t="shared" si="90"/>
        <v/>
      </c>
      <c r="AI78" s="39"/>
      <c r="AJ78" s="56">
        <f t="shared" si="91"/>
        <v>0</v>
      </c>
      <c r="AK78" s="42"/>
      <c r="AL78" s="51" t="str">
        <f t="shared" si="92"/>
        <v/>
      </c>
      <c r="AM78" s="12" t="str">
        <f t="shared" si="93"/>
        <v/>
      </c>
      <c r="AN78" s="43"/>
      <c r="AO78" s="12" t="str">
        <f t="shared" si="94"/>
        <v/>
      </c>
      <c r="AP78" s="39"/>
      <c r="AQ78" s="68">
        <f t="shared" si="95"/>
        <v>0</v>
      </c>
      <c r="AR78" s="85"/>
      <c r="AS78" s="51" t="str">
        <f t="shared" si="96"/>
        <v/>
      </c>
      <c r="AT78" s="12" t="str">
        <f t="shared" si="97"/>
        <v/>
      </c>
      <c r="AU78" s="43"/>
      <c r="AV78" s="12" t="str">
        <f t="shared" si="98"/>
        <v/>
      </c>
      <c r="AW78" s="39"/>
      <c r="AX78" s="86">
        <f t="shared" si="99"/>
        <v>0</v>
      </c>
      <c r="AY78" s="85"/>
      <c r="AZ78" s="51" t="str">
        <f t="shared" si="100"/>
        <v/>
      </c>
      <c r="BA78" s="12" t="str">
        <f t="shared" si="101"/>
        <v/>
      </c>
      <c r="BB78" s="43"/>
      <c r="BC78" s="12" t="str">
        <f t="shared" si="102"/>
        <v/>
      </c>
      <c r="BD78" s="39"/>
      <c r="BE78" s="86">
        <f t="shared" si="103"/>
        <v>0</v>
      </c>
      <c r="BF78" s="85"/>
      <c r="BG78" s="51" t="str">
        <f t="shared" si="104"/>
        <v/>
      </c>
      <c r="BH78" s="12" t="str">
        <f t="shared" si="105"/>
        <v/>
      </c>
      <c r="BI78" s="43"/>
      <c r="BJ78" s="12" t="str">
        <f t="shared" si="106"/>
        <v/>
      </c>
      <c r="BK78" s="39"/>
      <c r="BL78" s="86">
        <f t="shared" si="107"/>
        <v>0</v>
      </c>
      <c r="BM78" s="85"/>
      <c r="BN78" s="51" t="str">
        <f t="shared" si="108"/>
        <v/>
      </c>
      <c r="BO78" s="12" t="str">
        <f t="shared" si="109"/>
        <v/>
      </c>
      <c r="BP78" s="43"/>
      <c r="BQ78" s="12" t="str">
        <f t="shared" si="110"/>
        <v/>
      </c>
      <c r="BR78" s="39"/>
      <c r="BS78" s="86">
        <f t="shared" si="111"/>
        <v>0</v>
      </c>
      <c r="BT78" s="6"/>
      <c r="BU78" s="64">
        <f t="shared" si="112"/>
        <v>0</v>
      </c>
      <c r="BV78" s="66"/>
      <c r="BW78" s="66"/>
    </row>
    <row r="79" spans="1:75" ht="16.5">
      <c r="A79" s="90"/>
      <c r="B79" s="40"/>
      <c r="C79" s="40"/>
      <c r="D79" s="40"/>
      <c r="E79" s="59">
        <f t="shared" si="75"/>
        <v>0</v>
      </c>
      <c r="F79" s="39"/>
      <c r="G79" s="58" t="str">
        <f>IF($F79&lt;&gt;"",VLOOKUP(F79,Armies!$A$1:$C$300,3,FALSE),"")</f>
        <v/>
      </c>
      <c r="H79" s="41"/>
      <c r="I79" s="42"/>
      <c r="J79" s="51" t="str">
        <f t="shared" si="76"/>
        <v/>
      </c>
      <c r="K79" s="43" t="str">
        <f t="shared" si="77"/>
        <v/>
      </c>
      <c r="L79" s="43"/>
      <c r="M79" s="43" t="str">
        <f t="shared" si="78"/>
        <v/>
      </c>
      <c r="N79" s="39"/>
      <c r="O79" s="56">
        <f t="shared" si="79"/>
        <v>0</v>
      </c>
      <c r="P79" s="42"/>
      <c r="Q79" s="51" t="str">
        <f t="shared" si="80"/>
        <v/>
      </c>
      <c r="R79" s="12" t="str">
        <f t="shared" si="81"/>
        <v/>
      </c>
      <c r="S79" s="43"/>
      <c r="T79" s="43" t="str">
        <f t="shared" si="82"/>
        <v/>
      </c>
      <c r="U79" s="39"/>
      <c r="V79" s="56">
        <f t="shared" si="83"/>
        <v>0</v>
      </c>
      <c r="W79" s="42"/>
      <c r="X79" s="51" t="str">
        <f t="shared" si="84"/>
        <v/>
      </c>
      <c r="Y79" s="12" t="str">
        <f t="shared" si="85"/>
        <v/>
      </c>
      <c r="Z79" s="43"/>
      <c r="AA79" s="43" t="str">
        <f t="shared" si="86"/>
        <v/>
      </c>
      <c r="AB79" s="39"/>
      <c r="AC79" s="56">
        <f t="shared" si="87"/>
        <v>0</v>
      </c>
      <c r="AD79" s="42"/>
      <c r="AE79" s="51" t="str">
        <f t="shared" si="88"/>
        <v/>
      </c>
      <c r="AF79" s="12" t="str">
        <f t="shared" si="89"/>
        <v/>
      </c>
      <c r="AG79" s="43"/>
      <c r="AH79" s="43" t="str">
        <f t="shared" si="90"/>
        <v/>
      </c>
      <c r="AI79" s="39"/>
      <c r="AJ79" s="56">
        <f t="shared" si="91"/>
        <v>0</v>
      </c>
      <c r="AK79" s="42"/>
      <c r="AL79" s="51" t="str">
        <f t="shared" si="92"/>
        <v/>
      </c>
      <c r="AM79" s="12" t="str">
        <f t="shared" si="93"/>
        <v/>
      </c>
      <c r="AN79" s="43"/>
      <c r="AO79" s="12" t="str">
        <f t="shared" si="94"/>
        <v/>
      </c>
      <c r="AP79" s="39"/>
      <c r="AQ79" s="68">
        <f t="shared" si="95"/>
        <v>0</v>
      </c>
      <c r="AR79" s="85"/>
      <c r="AS79" s="51" t="str">
        <f t="shared" si="96"/>
        <v/>
      </c>
      <c r="AT79" s="12" t="str">
        <f t="shared" si="97"/>
        <v/>
      </c>
      <c r="AU79" s="43"/>
      <c r="AV79" s="12" t="str">
        <f t="shared" si="98"/>
        <v/>
      </c>
      <c r="AW79" s="39"/>
      <c r="AX79" s="86">
        <f t="shared" si="99"/>
        <v>0</v>
      </c>
      <c r="AY79" s="85"/>
      <c r="AZ79" s="51" t="str">
        <f t="shared" si="100"/>
        <v/>
      </c>
      <c r="BA79" s="12" t="str">
        <f t="shared" si="101"/>
        <v/>
      </c>
      <c r="BB79" s="43"/>
      <c r="BC79" s="12" t="str">
        <f t="shared" si="102"/>
        <v/>
      </c>
      <c r="BD79" s="39"/>
      <c r="BE79" s="86">
        <f t="shared" si="103"/>
        <v>0</v>
      </c>
      <c r="BF79" s="85"/>
      <c r="BG79" s="51" t="str">
        <f t="shared" si="104"/>
        <v/>
      </c>
      <c r="BH79" s="12" t="str">
        <f t="shared" si="105"/>
        <v/>
      </c>
      <c r="BI79" s="43"/>
      <c r="BJ79" s="12" t="str">
        <f t="shared" si="106"/>
        <v/>
      </c>
      <c r="BK79" s="39"/>
      <c r="BL79" s="86">
        <f t="shared" si="107"/>
        <v>0</v>
      </c>
      <c r="BM79" s="85"/>
      <c r="BN79" s="51" t="str">
        <f t="shared" si="108"/>
        <v/>
      </c>
      <c r="BO79" s="12" t="str">
        <f t="shared" si="109"/>
        <v/>
      </c>
      <c r="BP79" s="43"/>
      <c r="BQ79" s="12" t="str">
        <f t="shared" si="110"/>
        <v/>
      </c>
      <c r="BR79" s="39"/>
      <c r="BS79" s="86">
        <f t="shared" si="111"/>
        <v>0</v>
      </c>
      <c r="BT79" s="6"/>
      <c r="BU79" s="64">
        <f t="shared" si="112"/>
        <v>0</v>
      </c>
      <c r="BV79" s="66"/>
      <c r="BW79" s="66"/>
    </row>
    <row r="80" spans="1:75" ht="16.5">
      <c r="A80" s="90"/>
      <c r="B80" s="40"/>
      <c r="C80" s="40"/>
      <c r="D80" s="40"/>
      <c r="E80" s="59">
        <f t="shared" si="75"/>
        <v>0</v>
      </c>
      <c r="F80" s="39"/>
      <c r="G80" s="58" t="str">
        <f>IF($F80&lt;&gt;"",VLOOKUP(F80,Armies!$A$1:$C$300,3,FALSE),"")</f>
        <v/>
      </c>
      <c r="H80" s="41"/>
      <c r="I80" s="42"/>
      <c r="J80" s="51" t="str">
        <f t="shared" si="76"/>
        <v/>
      </c>
      <c r="K80" s="43" t="str">
        <f t="shared" si="77"/>
        <v/>
      </c>
      <c r="L80" s="43"/>
      <c r="M80" s="43" t="str">
        <f t="shared" si="78"/>
        <v/>
      </c>
      <c r="N80" s="39"/>
      <c r="O80" s="56">
        <f t="shared" si="79"/>
        <v>0</v>
      </c>
      <c r="P80" s="42"/>
      <c r="Q80" s="51" t="str">
        <f t="shared" si="80"/>
        <v/>
      </c>
      <c r="R80" s="12" t="str">
        <f t="shared" si="81"/>
        <v/>
      </c>
      <c r="S80" s="43"/>
      <c r="T80" s="43" t="str">
        <f t="shared" si="82"/>
        <v/>
      </c>
      <c r="U80" s="39"/>
      <c r="V80" s="56">
        <f t="shared" si="83"/>
        <v>0</v>
      </c>
      <c r="W80" s="42"/>
      <c r="X80" s="51" t="str">
        <f t="shared" si="84"/>
        <v/>
      </c>
      <c r="Y80" s="12" t="str">
        <f t="shared" si="85"/>
        <v/>
      </c>
      <c r="Z80" s="43"/>
      <c r="AA80" s="43" t="str">
        <f t="shared" si="86"/>
        <v/>
      </c>
      <c r="AB80" s="39"/>
      <c r="AC80" s="56">
        <f t="shared" si="87"/>
        <v>0</v>
      </c>
      <c r="AD80" s="42"/>
      <c r="AE80" s="51" t="str">
        <f t="shared" si="88"/>
        <v/>
      </c>
      <c r="AF80" s="12" t="str">
        <f t="shared" si="89"/>
        <v/>
      </c>
      <c r="AG80" s="43"/>
      <c r="AH80" s="43" t="str">
        <f t="shared" si="90"/>
        <v/>
      </c>
      <c r="AI80" s="39"/>
      <c r="AJ80" s="56">
        <f t="shared" si="91"/>
        <v>0</v>
      </c>
      <c r="AK80" s="42"/>
      <c r="AL80" s="51" t="str">
        <f t="shared" si="92"/>
        <v/>
      </c>
      <c r="AM80" s="12" t="str">
        <f t="shared" si="93"/>
        <v/>
      </c>
      <c r="AN80" s="43"/>
      <c r="AO80" s="12" t="str">
        <f t="shared" si="94"/>
        <v/>
      </c>
      <c r="AP80" s="39"/>
      <c r="AQ80" s="68">
        <f t="shared" si="95"/>
        <v>0</v>
      </c>
      <c r="AR80" s="85"/>
      <c r="AS80" s="51" t="str">
        <f t="shared" si="96"/>
        <v/>
      </c>
      <c r="AT80" s="12" t="str">
        <f t="shared" si="97"/>
        <v/>
      </c>
      <c r="AU80" s="43"/>
      <c r="AV80" s="12" t="str">
        <f t="shared" si="98"/>
        <v/>
      </c>
      <c r="AW80" s="39"/>
      <c r="AX80" s="86">
        <f t="shared" si="99"/>
        <v>0</v>
      </c>
      <c r="AY80" s="85"/>
      <c r="AZ80" s="51" t="str">
        <f t="shared" si="100"/>
        <v/>
      </c>
      <c r="BA80" s="12" t="str">
        <f t="shared" si="101"/>
        <v/>
      </c>
      <c r="BB80" s="43"/>
      <c r="BC80" s="12" t="str">
        <f t="shared" si="102"/>
        <v/>
      </c>
      <c r="BD80" s="39"/>
      <c r="BE80" s="86">
        <f t="shared" si="103"/>
        <v>0</v>
      </c>
      <c r="BF80" s="85"/>
      <c r="BG80" s="51" t="str">
        <f t="shared" si="104"/>
        <v/>
      </c>
      <c r="BH80" s="12" t="str">
        <f t="shared" si="105"/>
        <v/>
      </c>
      <c r="BI80" s="43"/>
      <c r="BJ80" s="12" t="str">
        <f t="shared" si="106"/>
        <v/>
      </c>
      <c r="BK80" s="39"/>
      <c r="BL80" s="86">
        <f t="shared" si="107"/>
        <v>0</v>
      </c>
      <c r="BM80" s="85"/>
      <c r="BN80" s="51" t="str">
        <f t="shared" si="108"/>
        <v/>
      </c>
      <c r="BO80" s="12" t="str">
        <f t="shared" si="109"/>
        <v/>
      </c>
      <c r="BP80" s="43"/>
      <c r="BQ80" s="12" t="str">
        <f t="shared" si="110"/>
        <v/>
      </c>
      <c r="BR80" s="39"/>
      <c r="BS80" s="86">
        <f t="shared" si="111"/>
        <v>0</v>
      </c>
      <c r="BT80" s="6"/>
      <c r="BU80" s="64">
        <f t="shared" si="112"/>
        <v>0</v>
      </c>
      <c r="BV80" s="66"/>
      <c r="BW80" s="66"/>
    </row>
    <row r="81" spans="1:75" ht="16.5">
      <c r="A81" s="90"/>
      <c r="B81" s="40"/>
      <c r="C81" s="40"/>
      <c r="D81" s="40"/>
      <c r="E81" s="59">
        <f t="shared" si="75"/>
        <v>0</v>
      </c>
      <c r="F81" s="39"/>
      <c r="G81" s="58" t="str">
        <f>IF($F81&lt;&gt;"",VLOOKUP(F81,Armies!$A$1:$C$300,3,FALSE),"")</f>
        <v/>
      </c>
      <c r="H81" s="41"/>
      <c r="I81" s="42"/>
      <c r="J81" s="51" t="str">
        <f t="shared" si="76"/>
        <v/>
      </c>
      <c r="K81" s="43" t="str">
        <f t="shared" si="77"/>
        <v/>
      </c>
      <c r="L81" s="43"/>
      <c r="M81" s="43" t="str">
        <f t="shared" si="78"/>
        <v/>
      </c>
      <c r="N81" s="39"/>
      <c r="O81" s="56">
        <f t="shared" si="79"/>
        <v>0</v>
      </c>
      <c r="P81" s="42"/>
      <c r="Q81" s="51" t="str">
        <f t="shared" si="80"/>
        <v/>
      </c>
      <c r="R81" s="12" t="str">
        <f t="shared" si="81"/>
        <v/>
      </c>
      <c r="S81" s="43"/>
      <c r="T81" s="43" t="str">
        <f t="shared" si="82"/>
        <v/>
      </c>
      <c r="U81" s="39"/>
      <c r="V81" s="56">
        <f t="shared" si="83"/>
        <v>0</v>
      </c>
      <c r="W81" s="42"/>
      <c r="X81" s="51" t="str">
        <f t="shared" si="84"/>
        <v/>
      </c>
      <c r="Y81" s="12" t="str">
        <f t="shared" si="85"/>
        <v/>
      </c>
      <c r="Z81" s="43"/>
      <c r="AA81" s="43" t="str">
        <f t="shared" si="86"/>
        <v/>
      </c>
      <c r="AB81" s="39"/>
      <c r="AC81" s="56">
        <f t="shared" si="87"/>
        <v>0</v>
      </c>
      <c r="AD81" s="42"/>
      <c r="AE81" s="51" t="str">
        <f t="shared" si="88"/>
        <v/>
      </c>
      <c r="AF81" s="12" t="str">
        <f t="shared" si="89"/>
        <v/>
      </c>
      <c r="AG81" s="43"/>
      <c r="AH81" s="43" t="str">
        <f t="shared" si="90"/>
        <v/>
      </c>
      <c r="AI81" s="39"/>
      <c r="AJ81" s="56">
        <f t="shared" si="91"/>
        <v>0</v>
      </c>
      <c r="AK81" s="42"/>
      <c r="AL81" s="51" t="str">
        <f t="shared" si="92"/>
        <v/>
      </c>
      <c r="AM81" s="12" t="str">
        <f t="shared" si="93"/>
        <v/>
      </c>
      <c r="AN81" s="43"/>
      <c r="AO81" s="12" t="str">
        <f t="shared" si="94"/>
        <v/>
      </c>
      <c r="AP81" s="39"/>
      <c r="AQ81" s="68">
        <f t="shared" si="95"/>
        <v>0</v>
      </c>
      <c r="AR81" s="85"/>
      <c r="AS81" s="51" t="str">
        <f t="shared" si="96"/>
        <v/>
      </c>
      <c r="AT81" s="12" t="str">
        <f t="shared" si="97"/>
        <v/>
      </c>
      <c r="AU81" s="43"/>
      <c r="AV81" s="12" t="str">
        <f t="shared" si="98"/>
        <v/>
      </c>
      <c r="AW81" s="39"/>
      <c r="AX81" s="86">
        <f t="shared" si="99"/>
        <v>0</v>
      </c>
      <c r="AY81" s="85"/>
      <c r="AZ81" s="51" t="str">
        <f t="shared" si="100"/>
        <v/>
      </c>
      <c r="BA81" s="12" t="str">
        <f t="shared" si="101"/>
        <v/>
      </c>
      <c r="BB81" s="43"/>
      <c r="BC81" s="12" t="str">
        <f t="shared" si="102"/>
        <v/>
      </c>
      <c r="BD81" s="39"/>
      <c r="BE81" s="86">
        <f t="shared" si="103"/>
        <v>0</v>
      </c>
      <c r="BF81" s="85"/>
      <c r="BG81" s="51" t="str">
        <f t="shared" si="104"/>
        <v/>
      </c>
      <c r="BH81" s="12" t="str">
        <f t="shared" si="105"/>
        <v/>
      </c>
      <c r="BI81" s="43"/>
      <c r="BJ81" s="12" t="str">
        <f t="shared" si="106"/>
        <v/>
      </c>
      <c r="BK81" s="39"/>
      <c r="BL81" s="86">
        <f t="shared" si="107"/>
        <v>0</v>
      </c>
      <c r="BM81" s="85"/>
      <c r="BN81" s="51" t="str">
        <f t="shared" si="108"/>
        <v/>
      </c>
      <c r="BO81" s="12" t="str">
        <f t="shared" si="109"/>
        <v/>
      </c>
      <c r="BP81" s="43"/>
      <c r="BQ81" s="12" t="str">
        <f t="shared" si="110"/>
        <v/>
      </c>
      <c r="BR81" s="39"/>
      <c r="BS81" s="86">
        <f t="shared" si="111"/>
        <v>0</v>
      </c>
      <c r="BT81" s="6"/>
      <c r="BU81" s="64">
        <f t="shared" si="112"/>
        <v>0</v>
      </c>
      <c r="BV81" s="66"/>
      <c r="BW81" s="66"/>
    </row>
    <row r="82" spans="1:75" ht="16.5">
      <c r="A82" s="90"/>
      <c r="B82" s="40"/>
      <c r="C82" s="40"/>
      <c r="D82" s="40"/>
      <c r="E82" s="59">
        <f t="shared" si="75"/>
        <v>0</v>
      </c>
      <c r="F82" s="39"/>
      <c r="G82" s="58" t="str">
        <f>IF($F82&lt;&gt;"",VLOOKUP(F82,Armies!$A$1:$C$300,3,FALSE),"")</f>
        <v/>
      </c>
      <c r="H82" s="41"/>
      <c r="I82" s="42"/>
      <c r="J82" s="51" t="str">
        <f t="shared" si="76"/>
        <v/>
      </c>
      <c r="K82" s="43" t="str">
        <f t="shared" si="77"/>
        <v/>
      </c>
      <c r="L82" s="43"/>
      <c r="M82" s="43" t="str">
        <f t="shared" si="78"/>
        <v/>
      </c>
      <c r="N82" s="39"/>
      <c r="O82" s="56">
        <f t="shared" si="79"/>
        <v>0</v>
      </c>
      <c r="P82" s="42"/>
      <c r="Q82" s="51" t="str">
        <f t="shared" si="80"/>
        <v/>
      </c>
      <c r="R82" s="12" t="str">
        <f t="shared" si="81"/>
        <v/>
      </c>
      <c r="S82" s="43"/>
      <c r="T82" s="43" t="str">
        <f t="shared" si="82"/>
        <v/>
      </c>
      <c r="U82" s="39"/>
      <c r="V82" s="56">
        <f t="shared" si="83"/>
        <v>0</v>
      </c>
      <c r="W82" s="42"/>
      <c r="X82" s="51" t="str">
        <f t="shared" si="84"/>
        <v/>
      </c>
      <c r="Y82" s="12" t="str">
        <f t="shared" si="85"/>
        <v/>
      </c>
      <c r="Z82" s="43"/>
      <c r="AA82" s="43" t="str">
        <f t="shared" si="86"/>
        <v/>
      </c>
      <c r="AB82" s="39"/>
      <c r="AC82" s="56">
        <f t="shared" si="87"/>
        <v>0</v>
      </c>
      <c r="AD82" s="42"/>
      <c r="AE82" s="51" t="str">
        <f t="shared" si="88"/>
        <v/>
      </c>
      <c r="AF82" s="12" t="str">
        <f t="shared" si="89"/>
        <v/>
      </c>
      <c r="AG82" s="43"/>
      <c r="AH82" s="43" t="str">
        <f t="shared" si="90"/>
        <v/>
      </c>
      <c r="AI82" s="39"/>
      <c r="AJ82" s="56">
        <f t="shared" si="91"/>
        <v>0</v>
      </c>
      <c r="AK82" s="42"/>
      <c r="AL82" s="51" t="str">
        <f t="shared" si="92"/>
        <v/>
      </c>
      <c r="AM82" s="12" t="str">
        <f t="shared" si="93"/>
        <v/>
      </c>
      <c r="AN82" s="43"/>
      <c r="AO82" s="12" t="str">
        <f t="shared" si="94"/>
        <v/>
      </c>
      <c r="AP82" s="39"/>
      <c r="AQ82" s="68">
        <f t="shared" si="95"/>
        <v>0</v>
      </c>
      <c r="AR82" s="85"/>
      <c r="AS82" s="51" t="str">
        <f t="shared" si="96"/>
        <v/>
      </c>
      <c r="AT82" s="12" t="str">
        <f t="shared" si="97"/>
        <v/>
      </c>
      <c r="AU82" s="43"/>
      <c r="AV82" s="12" t="str">
        <f t="shared" si="98"/>
        <v/>
      </c>
      <c r="AW82" s="39"/>
      <c r="AX82" s="86">
        <f t="shared" si="99"/>
        <v>0</v>
      </c>
      <c r="AY82" s="85"/>
      <c r="AZ82" s="51" t="str">
        <f t="shared" si="100"/>
        <v/>
      </c>
      <c r="BA82" s="12" t="str">
        <f t="shared" si="101"/>
        <v/>
      </c>
      <c r="BB82" s="43"/>
      <c r="BC82" s="12" t="str">
        <f t="shared" si="102"/>
        <v/>
      </c>
      <c r="BD82" s="39"/>
      <c r="BE82" s="86">
        <f t="shared" si="103"/>
        <v>0</v>
      </c>
      <c r="BF82" s="85"/>
      <c r="BG82" s="51" t="str">
        <f t="shared" si="104"/>
        <v/>
      </c>
      <c r="BH82" s="12" t="str">
        <f t="shared" si="105"/>
        <v/>
      </c>
      <c r="BI82" s="43"/>
      <c r="BJ82" s="12" t="str">
        <f t="shared" si="106"/>
        <v/>
      </c>
      <c r="BK82" s="39"/>
      <c r="BL82" s="86">
        <f t="shared" si="107"/>
        <v>0</v>
      </c>
      <c r="BM82" s="85"/>
      <c r="BN82" s="51" t="str">
        <f t="shared" si="108"/>
        <v/>
      </c>
      <c r="BO82" s="12" t="str">
        <f t="shared" si="109"/>
        <v/>
      </c>
      <c r="BP82" s="43"/>
      <c r="BQ82" s="12" t="str">
        <f t="shared" si="110"/>
        <v/>
      </c>
      <c r="BR82" s="39"/>
      <c r="BS82" s="86">
        <f t="shared" si="111"/>
        <v>0</v>
      </c>
      <c r="BT82" s="6"/>
      <c r="BU82" s="64">
        <f t="shared" si="112"/>
        <v>0</v>
      </c>
      <c r="BV82" s="66"/>
      <c r="BW82" s="66"/>
    </row>
    <row r="83" spans="1:75" ht="16.5">
      <c r="A83" s="90"/>
      <c r="B83" s="40"/>
      <c r="C83" s="40"/>
      <c r="D83" s="40"/>
      <c r="E83" s="59">
        <f t="shared" si="75"/>
        <v>0</v>
      </c>
      <c r="F83" s="39"/>
      <c r="G83" s="58" t="str">
        <f>IF($F83&lt;&gt;"",VLOOKUP(F83,Armies!$A$1:$C$300,3,FALSE),"")</f>
        <v/>
      </c>
      <c r="H83" s="41"/>
      <c r="I83" s="42"/>
      <c r="J83" s="51" t="str">
        <f t="shared" si="76"/>
        <v/>
      </c>
      <c r="K83" s="43" t="str">
        <f t="shared" si="77"/>
        <v/>
      </c>
      <c r="L83" s="43"/>
      <c r="M83" s="43" t="str">
        <f t="shared" si="78"/>
        <v/>
      </c>
      <c r="N83" s="39"/>
      <c r="O83" s="56">
        <f t="shared" si="79"/>
        <v>0</v>
      </c>
      <c r="P83" s="42"/>
      <c r="Q83" s="51" t="str">
        <f t="shared" si="80"/>
        <v/>
      </c>
      <c r="R83" s="12" t="str">
        <f t="shared" si="81"/>
        <v/>
      </c>
      <c r="S83" s="43"/>
      <c r="T83" s="43" t="str">
        <f t="shared" si="82"/>
        <v/>
      </c>
      <c r="U83" s="39"/>
      <c r="V83" s="56">
        <f t="shared" si="83"/>
        <v>0</v>
      </c>
      <c r="W83" s="42"/>
      <c r="X83" s="51" t="str">
        <f t="shared" si="84"/>
        <v/>
      </c>
      <c r="Y83" s="12" t="str">
        <f t="shared" si="85"/>
        <v/>
      </c>
      <c r="Z83" s="43"/>
      <c r="AA83" s="43" t="str">
        <f t="shared" si="86"/>
        <v/>
      </c>
      <c r="AB83" s="39"/>
      <c r="AC83" s="56">
        <f t="shared" si="87"/>
        <v>0</v>
      </c>
      <c r="AD83" s="42"/>
      <c r="AE83" s="51" t="str">
        <f t="shared" si="88"/>
        <v/>
      </c>
      <c r="AF83" s="12" t="str">
        <f t="shared" si="89"/>
        <v/>
      </c>
      <c r="AG83" s="43"/>
      <c r="AH83" s="43" t="str">
        <f t="shared" si="90"/>
        <v/>
      </c>
      <c r="AI83" s="39"/>
      <c r="AJ83" s="56">
        <f t="shared" si="91"/>
        <v>0</v>
      </c>
      <c r="AK83" s="42"/>
      <c r="AL83" s="51" t="str">
        <f t="shared" si="92"/>
        <v/>
      </c>
      <c r="AM83" s="12" t="str">
        <f t="shared" si="93"/>
        <v/>
      </c>
      <c r="AN83" s="43"/>
      <c r="AO83" s="12" t="str">
        <f t="shared" si="94"/>
        <v/>
      </c>
      <c r="AP83" s="39"/>
      <c r="AQ83" s="68">
        <f t="shared" si="95"/>
        <v>0</v>
      </c>
      <c r="AR83" s="85"/>
      <c r="AS83" s="51" t="str">
        <f t="shared" si="96"/>
        <v/>
      </c>
      <c r="AT83" s="12" t="str">
        <f t="shared" si="97"/>
        <v/>
      </c>
      <c r="AU83" s="43"/>
      <c r="AV83" s="12" t="str">
        <f t="shared" si="98"/>
        <v/>
      </c>
      <c r="AW83" s="39"/>
      <c r="AX83" s="86">
        <f t="shared" si="99"/>
        <v>0</v>
      </c>
      <c r="AY83" s="85"/>
      <c r="AZ83" s="51" t="str">
        <f t="shared" si="100"/>
        <v/>
      </c>
      <c r="BA83" s="12" t="str">
        <f t="shared" si="101"/>
        <v/>
      </c>
      <c r="BB83" s="43"/>
      <c r="BC83" s="12" t="str">
        <f t="shared" si="102"/>
        <v/>
      </c>
      <c r="BD83" s="39"/>
      <c r="BE83" s="86">
        <f t="shared" si="103"/>
        <v>0</v>
      </c>
      <c r="BF83" s="85"/>
      <c r="BG83" s="51" t="str">
        <f t="shared" si="104"/>
        <v/>
      </c>
      <c r="BH83" s="12" t="str">
        <f t="shared" si="105"/>
        <v/>
      </c>
      <c r="BI83" s="43"/>
      <c r="BJ83" s="12" t="str">
        <f t="shared" si="106"/>
        <v/>
      </c>
      <c r="BK83" s="39"/>
      <c r="BL83" s="86">
        <f t="shared" si="107"/>
        <v>0</v>
      </c>
      <c r="BM83" s="85"/>
      <c r="BN83" s="51" t="str">
        <f t="shared" si="108"/>
        <v/>
      </c>
      <c r="BO83" s="12" t="str">
        <f t="shared" si="109"/>
        <v/>
      </c>
      <c r="BP83" s="43"/>
      <c r="BQ83" s="12" t="str">
        <f t="shared" si="110"/>
        <v/>
      </c>
      <c r="BR83" s="39"/>
      <c r="BS83" s="86">
        <f t="shared" si="111"/>
        <v>0</v>
      </c>
      <c r="BT83" s="6"/>
      <c r="BU83" s="64">
        <f t="shared" si="112"/>
        <v>0</v>
      </c>
      <c r="BV83" s="66"/>
      <c r="BW83" s="66"/>
    </row>
    <row r="84" spans="1:75" ht="16.5">
      <c r="A84" s="90"/>
      <c r="B84" s="40"/>
      <c r="C84" s="40"/>
      <c r="D84" s="40"/>
      <c r="E84" s="59">
        <f t="shared" si="75"/>
        <v>0</v>
      </c>
      <c r="F84" s="39"/>
      <c r="G84" s="58" t="str">
        <f>IF($F84&lt;&gt;"",VLOOKUP(F84,Armies!$A$1:$C$300,3,FALSE),"")</f>
        <v/>
      </c>
      <c r="H84" s="41"/>
      <c r="I84" s="42"/>
      <c r="J84" s="51" t="str">
        <f t="shared" si="76"/>
        <v/>
      </c>
      <c r="K84" s="43" t="str">
        <f t="shared" si="77"/>
        <v/>
      </c>
      <c r="L84" s="43"/>
      <c r="M84" s="43" t="str">
        <f t="shared" si="78"/>
        <v/>
      </c>
      <c r="N84" s="39"/>
      <c r="O84" s="56">
        <f t="shared" si="79"/>
        <v>0</v>
      </c>
      <c r="P84" s="42"/>
      <c r="Q84" s="51" t="str">
        <f t="shared" si="80"/>
        <v/>
      </c>
      <c r="R84" s="12" t="str">
        <f t="shared" si="81"/>
        <v/>
      </c>
      <c r="S84" s="43"/>
      <c r="T84" s="43" t="str">
        <f t="shared" si="82"/>
        <v/>
      </c>
      <c r="U84" s="39"/>
      <c r="V84" s="56">
        <f t="shared" si="83"/>
        <v>0</v>
      </c>
      <c r="W84" s="42"/>
      <c r="X84" s="51" t="str">
        <f t="shared" si="84"/>
        <v/>
      </c>
      <c r="Y84" s="12" t="str">
        <f t="shared" si="85"/>
        <v/>
      </c>
      <c r="Z84" s="43"/>
      <c r="AA84" s="43" t="str">
        <f t="shared" si="86"/>
        <v/>
      </c>
      <c r="AB84" s="39"/>
      <c r="AC84" s="56">
        <f t="shared" si="87"/>
        <v>0</v>
      </c>
      <c r="AD84" s="42"/>
      <c r="AE84" s="51" t="str">
        <f t="shared" si="88"/>
        <v/>
      </c>
      <c r="AF84" s="12" t="str">
        <f t="shared" si="89"/>
        <v/>
      </c>
      <c r="AG84" s="43"/>
      <c r="AH84" s="43" t="str">
        <f t="shared" si="90"/>
        <v/>
      </c>
      <c r="AI84" s="39"/>
      <c r="AJ84" s="56">
        <f t="shared" si="91"/>
        <v>0</v>
      </c>
      <c r="AK84" s="42"/>
      <c r="AL84" s="51" t="str">
        <f t="shared" si="92"/>
        <v/>
      </c>
      <c r="AM84" s="12" t="str">
        <f t="shared" si="93"/>
        <v/>
      </c>
      <c r="AN84" s="43"/>
      <c r="AO84" s="12" t="str">
        <f t="shared" si="94"/>
        <v/>
      </c>
      <c r="AP84" s="39"/>
      <c r="AQ84" s="68">
        <f t="shared" si="95"/>
        <v>0</v>
      </c>
      <c r="AR84" s="85"/>
      <c r="AS84" s="51" t="str">
        <f t="shared" si="96"/>
        <v/>
      </c>
      <c r="AT84" s="12" t="str">
        <f t="shared" si="97"/>
        <v/>
      </c>
      <c r="AU84" s="43"/>
      <c r="AV84" s="12" t="str">
        <f t="shared" si="98"/>
        <v/>
      </c>
      <c r="AW84" s="39"/>
      <c r="AX84" s="86">
        <f t="shared" si="99"/>
        <v>0</v>
      </c>
      <c r="AY84" s="85"/>
      <c r="AZ84" s="51" t="str">
        <f t="shared" si="100"/>
        <v/>
      </c>
      <c r="BA84" s="12" t="str">
        <f t="shared" si="101"/>
        <v/>
      </c>
      <c r="BB84" s="43"/>
      <c r="BC84" s="12" t="str">
        <f t="shared" si="102"/>
        <v/>
      </c>
      <c r="BD84" s="39"/>
      <c r="BE84" s="86">
        <f t="shared" si="103"/>
        <v>0</v>
      </c>
      <c r="BF84" s="85"/>
      <c r="BG84" s="51" t="str">
        <f t="shared" si="104"/>
        <v/>
      </c>
      <c r="BH84" s="12" t="str">
        <f t="shared" si="105"/>
        <v/>
      </c>
      <c r="BI84" s="43"/>
      <c r="BJ84" s="12" t="str">
        <f t="shared" si="106"/>
        <v/>
      </c>
      <c r="BK84" s="39"/>
      <c r="BL84" s="86">
        <f t="shared" si="107"/>
        <v>0</v>
      </c>
      <c r="BM84" s="85"/>
      <c r="BN84" s="51" t="str">
        <f t="shared" si="108"/>
        <v/>
      </c>
      <c r="BO84" s="12" t="str">
        <f t="shared" si="109"/>
        <v/>
      </c>
      <c r="BP84" s="43"/>
      <c r="BQ84" s="12" t="str">
        <f t="shared" si="110"/>
        <v/>
      </c>
      <c r="BR84" s="39"/>
      <c r="BS84" s="86">
        <f t="shared" si="111"/>
        <v>0</v>
      </c>
      <c r="BT84" s="6"/>
      <c r="BU84" s="64">
        <f t="shared" si="112"/>
        <v>0</v>
      </c>
      <c r="BV84" s="66"/>
      <c r="BW84" s="66"/>
    </row>
    <row r="85" spans="1:75" ht="16.5">
      <c r="A85" s="90"/>
      <c r="B85" s="40"/>
      <c r="C85" s="40"/>
      <c r="D85" s="40"/>
      <c r="E85" s="59">
        <f t="shared" si="75"/>
        <v>0</v>
      </c>
      <c r="F85" s="39"/>
      <c r="G85" s="58" t="str">
        <f>IF($F85&lt;&gt;"",VLOOKUP(F85,Armies!$A$1:$C$300,3,FALSE),"")</f>
        <v/>
      </c>
      <c r="H85" s="41"/>
      <c r="I85" s="42"/>
      <c r="J85" s="51" t="str">
        <f t="shared" si="76"/>
        <v/>
      </c>
      <c r="K85" s="43" t="str">
        <f t="shared" si="77"/>
        <v/>
      </c>
      <c r="L85" s="43"/>
      <c r="M85" s="43" t="str">
        <f t="shared" si="78"/>
        <v/>
      </c>
      <c r="N85" s="39"/>
      <c r="O85" s="56">
        <f t="shared" si="79"/>
        <v>0</v>
      </c>
      <c r="P85" s="42"/>
      <c r="Q85" s="51" t="str">
        <f t="shared" si="80"/>
        <v/>
      </c>
      <c r="R85" s="12" t="str">
        <f t="shared" si="81"/>
        <v/>
      </c>
      <c r="S85" s="43"/>
      <c r="T85" s="43" t="str">
        <f t="shared" si="82"/>
        <v/>
      </c>
      <c r="U85" s="39"/>
      <c r="V85" s="56">
        <f t="shared" si="83"/>
        <v>0</v>
      </c>
      <c r="W85" s="42"/>
      <c r="X85" s="51" t="str">
        <f t="shared" si="84"/>
        <v/>
      </c>
      <c r="Y85" s="12" t="str">
        <f t="shared" si="85"/>
        <v/>
      </c>
      <c r="Z85" s="43"/>
      <c r="AA85" s="43" t="str">
        <f t="shared" si="86"/>
        <v/>
      </c>
      <c r="AB85" s="39"/>
      <c r="AC85" s="56">
        <f t="shared" si="87"/>
        <v>0</v>
      </c>
      <c r="AD85" s="42"/>
      <c r="AE85" s="51" t="str">
        <f t="shared" si="88"/>
        <v/>
      </c>
      <c r="AF85" s="12" t="str">
        <f t="shared" si="89"/>
        <v/>
      </c>
      <c r="AG85" s="43"/>
      <c r="AH85" s="43" t="str">
        <f t="shared" si="90"/>
        <v/>
      </c>
      <c r="AI85" s="39"/>
      <c r="AJ85" s="56">
        <f t="shared" si="91"/>
        <v>0</v>
      </c>
      <c r="AK85" s="42"/>
      <c r="AL85" s="51" t="str">
        <f t="shared" si="92"/>
        <v/>
      </c>
      <c r="AM85" s="12" t="str">
        <f t="shared" si="93"/>
        <v/>
      </c>
      <c r="AN85" s="43"/>
      <c r="AO85" s="12" t="str">
        <f t="shared" si="94"/>
        <v/>
      </c>
      <c r="AP85" s="39"/>
      <c r="AQ85" s="68">
        <f t="shared" si="95"/>
        <v>0</v>
      </c>
      <c r="AR85" s="85"/>
      <c r="AS85" s="51" t="str">
        <f t="shared" si="96"/>
        <v/>
      </c>
      <c r="AT85" s="12" t="str">
        <f t="shared" si="97"/>
        <v/>
      </c>
      <c r="AU85" s="43"/>
      <c r="AV85" s="12" t="str">
        <f t="shared" si="98"/>
        <v/>
      </c>
      <c r="AW85" s="39"/>
      <c r="AX85" s="86">
        <f t="shared" si="99"/>
        <v>0</v>
      </c>
      <c r="AY85" s="85"/>
      <c r="AZ85" s="51" t="str">
        <f t="shared" si="100"/>
        <v/>
      </c>
      <c r="BA85" s="12" t="str">
        <f t="shared" si="101"/>
        <v/>
      </c>
      <c r="BB85" s="43"/>
      <c r="BC85" s="12" t="str">
        <f t="shared" si="102"/>
        <v/>
      </c>
      <c r="BD85" s="39"/>
      <c r="BE85" s="86">
        <f t="shared" si="103"/>
        <v>0</v>
      </c>
      <c r="BF85" s="85"/>
      <c r="BG85" s="51" t="str">
        <f t="shared" si="104"/>
        <v/>
      </c>
      <c r="BH85" s="12" t="str">
        <f t="shared" si="105"/>
        <v/>
      </c>
      <c r="BI85" s="43"/>
      <c r="BJ85" s="12" t="str">
        <f t="shared" si="106"/>
        <v/>
      </c>
      <c r="BK85" s="39"/>
      <c r="BL85" s="86">
        <f t="shared" si="107"/>
        <v>0</v>
      </c>
      <c r="BM85" s="85"/>
      <c r="BN85" s="51" t="str">
        <f t="shared" si="108"/>
        <v/>
      </c>
      <c r="BO85" s="12" t="str">
        <f t="shared" si="109"/>
        <v/>
      </c>
      <c r="BP85" s="43"/>
      <c r="BQ85" s="12" t="str">
        <f t="shared" si="110"/>
        <v/>
      </c>
      <c r="BR85" s="39"/>
      <c r="BS85" s="86">
        <f t="shared" si="111"/>
        <v>0</v>
      </c>
      <c r="BT85" s="6"/>
      <c r="BU85" s="64">
        <f t="shared" si="112"/>
        <v>0</v>
      </c>
      <c r="BV85" s="66"/>
      <c r="BW85" s="66"/>
    </row>
    <row r="86" spans="1:75" ht="16.5">
      <c r="A86" s="90"/>
      <c r="B86" s="40"/>
      <c r="C86" s="40"/>
      <c r="D86" s="40"/>
      <c r="E86" s="59">
        <f t="shared" si="75"/>
        <v>0</v>
      </c>
      <c r="F86" s="39"/>
      <c r="G86" s="58" t="str">
        <f>IF($F86&lt;&gt;"",VLOOKUP(F86,Armies!$A$1:$C$300,3,FALSE),"")</f>
        <v/>
      </c>
      <c r="H86" s="41"/>
      <c r="I86" s="42"/>
      <c r="J86" s="51" t="str">
        <f t="shared" si="76"/>
        <v/>
      </c>
      <c r="K86" s="43" t="str">
        <f t="shared" si="77"/>
        <v/>
      </c>
      <c r="L86" s="43"/>
      <c r="M86" s="43" t="str">
        <f t="shared" si="78"/>
        <v/>
      </c>
      <c r="N86" s="39"/>
      <c r="O86" s="56">
        <f t="shared" si="79"/>
        <v>0</v>
      </c>
      <c r="P86" s="42"/>
      <c r="Q86" s="51" t="str">
        <f t="shared" si="80"/>
        <v/>
      </c>
      <c r="R86" s="12" t="str">
        <f t="shared" si="81"/>
        <v/>
      </c>
      <c r="S86" s="43"/>
      <c r="T86" s="43" t="str">
        <f t="shared" si="82"/>
        <v/>
      </c>
      <c r="U86" s="39"/>
      <c r="V86" s="56">
        <f t="shared" si="83"/>
        <v>0</v>
      </c>
      <c r="W86" s="42"/>
      <c r="X86" s="51" t="str">
        <f t="shared" si="84"/>
        <v/>
      </c>
      <c r="Y86" s="12" t="str">
        <f t="shared" si="85"/>
        <v/>
      </c>
      <c r="Z86" s="43"/>
      <c r="AA86" s="43" t="str">
        <f t="shared" si="86"/>
        <v/>
      </c>
      <c r="AB86" s="39"/>
      <c r="AC86" s="56">
        <f t="shared" si="87"/>
        <v>0</v>
      </c>
      <c r="AD86" s="42"/>
      <c r="AE86" s="51" t="str">
        <f t="shared" si="88"/>
        <v/>
      </c>
      <c r="AF86" s="12" t="str">
        <f t="shared" si="89"/>
        <v/>
      </c>
      <c r="AG86" s="43"/>
      <c r="AH86" s="43" t="str">
        <f t="shared" si="90"/>
        <v/>
      </c>
      <c r="AI86" s="39"/>
      <c r="AJ86" s="56">
        <f t="shared" si="91"/>
        <v>0</v>
      </c>
      <c r="AK86" s="42"/>
      <c r="AL86" s="51" t="str">
        <f t="shared" si="92"/>
        <v/>
      </c>
      <c r="AM86" s="12" t="str">
        <f t="shared" si="93"/>
        <v/>
      </c>
      <c r="AN86" s="43"/>
      <c r="AO86" s="12" t="str">
        <f t="shared" si="94"/>
        <v/>
      </c>
      <c r="AP86" s="39"/>
      <c r="AQ86" s="68">
        <f t="shared" si="95"/>
        <v>0</v>
      </c>
      <c r="AR86" s="85"/>
      <c r="AS86" s="51" t="str">
        <f t="shared" si="96"/>
        <v/>
      </c>
      <c r="AT86" s="12" t="str">
        <f t="shared" si="97"/>
        <v/>
      </c>
      <c r="AU86" s="43"/>
      <c r="AV86" s="12" t="str">
        <f t="shared" si="98"/>
        <v/>
      </c>
      <c r="AW86" s="39"/>
      <c r="AX86" s="86">
        <f t="shared" si="99"/>
        <v>0</v>
      </c>
      <c r="AY86" s="85"/>
      <c r="AZ86" s="51" t="str">
        <f t="shared" si="100"/>
        <v/>
      </c>
      <c r="BA86" s="12" t="str">
        <f t="shared" si="101"/>
        <v/>
      </c>
      <c r="BB86" s="43"/>
      <c r="BC86" s="12" t="str">
        <f t="shared" si="102"/>
        <v/>
      </c>
      <c r="BD86" s="39"/>
      <c r="BE86" s="86">
        <f t="shared" si="103"/>
        <v>0</v>
      </c>
      <c r="BF86" s="85"/>
      <c r="BG86" s="51" t="str">
        <f t="shared" si="104"/>
        <v/>
      </c>
      <c r="BH86" s="12" t="str">
        <f t="shared" si="105"/>
        <v/>
      </c>
      <c r="BI86" s="43"/>
      <c r="BJ86" s="12" t="str">
        <f t="shared" si="106"/>
        <v/>
      </c>
      <c r="BK86" s="39"/>
      <c r="BL86" s="86">
        <f t="shared" si="107"/>
        <v>0</v>
      </c>
      <c r="BM86" s="85"/>
      <c r="BN86" s="51" t="str">
        <f t="shared" si="108"/>
        <v/>
      </c>
      <c r="BO86" s="12" t="str">
        <f t="shared" si="109"/>
        <v/>
      </c>
      <c r="BP86" s="43"/>
      <c r="BQ86" s="12" t="str">
        <f t="shared" si="110"/>
        <v/>
      </c>
      <c r="BR86" s="39"/>
      <c r="BS86" s="86">
        <f t="shared" si="111"/>
        <v>0</v>
      </c>
      <c r="BT86" s="6"/>
      <c r="BU86" s="64">
        <f t="shared" si="112"/>
        <v>0</v>
      </c>
      <c r="BV86" s="66"/>
      <c r="BW86" s="66"/>
    </row>
    <row r="87" spans="1:75" ht="16.5">
      <c r="A87" s="90"/>
      <c r="B87" s="40"/>
      <c r="C87" s="40"/>
      <c r="D87" s="40"/>
      <c r="E87" s="59">
        <f t="shared" si="75"/>
        <v>0</v>
      </c>
      <c r="F87" s="39"/>
      <c r="G87" s="58" t="str">
        <f>IF($F87&lt;&gt;"",VLOOKUP(F87,Armies!$A$1:$C$300,3,FALSE),"")</f>
        <v/>
      </c>
      <c r="H87" s="41"/>
      <c r="I87" s="42"/>
      <c r="J87" s="51" t="str">
        <f t="shared" si="76"/>
        <v/>
      </c>
      <c r="K87" s="43" t="str">
        <f t="shared" si="77"/>
        <v/>
      </c>
      <c r="L87" s="43"/>
      <c r="M87" s="43" t="str">
        <f t="shared" si="78"/>
        <v/>
      </c>
      <c r="N87" s="39"/>
      <c r="O87" s="56">
        <f t="shared" si="79"/>
        <v>0</v>
      </c>
      <c r="P87" s="42"/>
      <c r="Q87" s="51" t="str">
        <f t="shared" si="80"/>
        <v/>
      </c>
      <c r="R87" s="12" t="str">
        <f t="shared" si="81"/>
        <v/>
      </c>
      <c r="S87" s="43"/>
      <c r="T87" s="43" t="str">
        <f t="shared" si="82"/>
        <v/>
      </c>
      <c r="U87" s="39"/>
      <c r="V87" s="56">
        <f t="shared" si="83"/>
        <v>0</v>
      </c>
      <c r="W87" s="42"/>
      <c r="X87" s="51" t="str">
        <f t="shared" si="84"/>
        <v/>
      </c>
      <c r="Y87" s="12" t="str">
        <f t="shared" si="85"/>
        <v/>
      </c>
      <c r="Z87" s="43"/>
      <c r="AA87" s="43" t="str">
        <f t="shared" si="86"/>
        <v/>
      </c>
      <c r="AB87" s="39"/>
      <c r="AC87" s="56">
        <f t="shared" si="87"/>
        <v>0</v>
      </c>
      <c r="AD87" s="42"/>
      <c r="AE87" s="51" t="str">
        <f t="shared" si="88"/>
        <v/>
      </c>
      <c r="AF87" s="12" t="str">
        <f t="shared" si="89"/>
        <v/>
      </c>
      <c r="AG87" s="43"/>
      <c r="AH87" s="43" t="str">
        <f t="shared" si="90"/>
        <v/>
      </c>
      <c r="AI87" s="39"/>
      <c r="AJ87" s="56">
        <f t="shared" si="91"/>
        <v>0</v>
      </c>
      <c r="AK87" s="42"/>
      <c r="AL87" s="51" t="str">
        <f t="shared" si="92"/>
        <v/>
      </c>
      <c r="AM87" s="12" t="str">
        <f t="shared" si="93"/>
        <v/>
      </c>
      <c r="AN87" s="43"/>
      <c r="AO87" s="12" t="str">
        <f t="shared" si="94"/>
        <v/>
      </c>
      <c r="AP87" s="39"/>
      <c r="AQ87" s="68">
        <f t="shared" si="95"/>
        <v>0</v>
      </c>
      <c r="AR87" s="85"/>
      <c r="AS87" s="51" t="str">
        <f t="shared" si="96"/>
        <v/>
      </c>
      <c r="AT87" s="12" t="str">
        <f t="shared" si="97"/>
        <v/>
      </c>
      <c r="AU87" s="43"/>
      <c r="AV87" s="12" t="str">
        <f t="shared" si="98"/>
        <v/>
      </c>
      <c r="AW87" s="39"/>
      <c r="AX87" s="86">
        <f t="shared" si="99"/>
        <v>0</v>
      </c>
      <c r="AY87" s="85"/>
      <c r="AZ87" s="51" t="str">
        <f t="shared" si="100"/>
        <v/>
      </c>
      <c r="BA87" s="12" t="str">
        <f t="shared" si="101"/>
        <v/>
      </c>
      <c r="BB87" s="43"/>
      <c r="BC87" s="12" t="str">
        <f t="shared" si="102"/>
        <v/>
      </c>
      <c r="BD87" s="39"/>
      <c r="BE87" s="86">
        <f t="shared" si="103"/>
        <v>0</v>
      </c>
      <c r="BF87" s="85"/>
      <c r="BG87" s="51" t="str">
        <f t="shared" si="104"/>
        <v/>
      </c>
      <c r="BH87" s="12" t="str">
        <f t="shared" si="105"/>
        <v/>
      </c>
      <c r="BI87" s="43"/>
      <c r="BJ87" s="12" t="str">
        <f t="shared" si="106"/>
        <v/>
      </c>
      <c r="BK87" s="39"/>
      <c r="BL87" s="86">
        <f t="shared" si="107"/>
        <v>0</v>
      </c>
      <c r="BM87" s="85"/>
      <c r="BN87" s="51" t="str">
        <f t="shared" si="108"/>
        <v/>
      </c>
      <c r="BO87" s="12" t="str">
        <f t="shared" si="109"/>
        <v/>
      </c>
      <c r="BP87" s="43"/>
      <c r="BQ87" s="12" t="str">
        <f t="shared" si="110"/>
        <v/>
      </c>
      <c r="BR87" s="39"/>
      <c r="BS87" s="86">
        <f t="shared" si="111"/>
        <v>0</v>
      </c>
      <c r="BT87" s="6"/>
      <c r="BU87" s="64">
        <f t="shared" si="112"/>
        <v>0</v>
      </c>
      <c r="BV87" s="66"/>
      <c r="BW87" s="66"/>
    </row>
    <row r="88" spans="1:75" ht="16.5">
      <c r="A88" s="90"/>
      <c r="B88" s="40"/>
      <c r="C88" s="40"/>
      <c r="D88" s="40"/>
      <c r="E88" s="59">
        <f t="shared" si="75"/>
        <v>0</v>
      </c>
      <c r="F88" s="39"/>
      <c r="G88" s="58" t="str">
        <f>IF($F88&lt;&gt;"",VLOOKUP(F88,Armies!$A$1:$C$300,3,FALSE),"")</f>
        <v/>
      </c>
      <c r="H88" s="41"/>
      <c r="I88" s="42"/>
      <c r="J88" s="51" t="str">
        <f t="shared" si="76"/>
        <v/>
      </c>
      <c r="K88" s="43" t="str">
        <f t="shared" si="77"/>
        <v/>
      </c>
      <c r="L88" s="43"/>
      <c r="M88" s="43" t="str">
        <f t="shared" si="78"/>
        <v/>
      </c>
      <c r="N88" s="39"/>
      <c r="O88" s="56">
        <f t="shared" si="79"/>
        <v>0</v>
      </c>
      <c r="P88" s="42"/>
      <c r="Q88" s="51" t="str">
        <f t="shared" si="80"/>
        <v/>
      </c>
      <c r="R88" s="12" t="str">
        <f t="shared" si="81"/>
        <v/>
      </c>
      <c r="S88" s="43"/>
      <c r="T88" s="43" t="str">
        <f t="shared" si="82"/>
        <v/>
      </c>
      <c r="U88" s="39"/>
      <c r="V88" s="56">
        <f t="shared" si="83"/>
        <v>0</v>
      </c>
      <c r="W88" s="42"/>
      <c r="X88" s="51" t="str">
        <f t="shared" si="84"/>
        <v/>
      </c>
      <c r="Y88" s="12" t="str">
        <f t="shared" si="85"/>
        <v/>
      </c>
      <c r="Z88" s="43"/>
      <c r="AA88" s="43" t="str">
        <f t="shared" si="86"/>
        <v/>
      </c>
      <c r="AB88" s="39"/>
      <c r="AC88" s="56">
        <f t="shared" si="87"/>
        <v>0</v>
      </c>
      <c r="AD88" s="42"/>
      <c r="AE88" s="51" t="str">
        <f t="shared" si="88"/>
        <v/>
      </c>
      <c r="AF88" s="12" t="str">
        <f t="shared" si="89"/>
        <v/>
      </c>
      <c r="AG88" s="43"/>
      <c r="AH88" s="43" t="str">
        <f t="shared" si="90"/>
        <v/>
      </c>
      <c r="AI88" s="39"/>
      <c r="AJ88" s="56">
        <f t="shared" si="91"/>
        <v>0</v>
      </c>
      <c r="AK88" s="42"/>
      <c r="AL88" s="51" t="str">
        <f t="shared" si="92"/>
        <v/>
      </c>
      <c r="AM88" s="12" t="str">
        <f t="shared" si="93"/>
        <v/>
      </c>
      <c r="AN88" s="43"/>
      <c r="AO88" s="12" t="str">
        <f t="shared" si="94"/>
        <v/>
      </c>
      <c r="AP88" s="39"/>
      <c r="AQ88" s="68">
        <f t="shared" si="95"/>
        <v>0</v>
      </c>
      <c r="AR88" s="85"/>
      <c r="AS88" s="51" t="str">
        <f t="shared" si="96"/>
        <v/>
      </c>
      <c r="AT88" s="12" t="str">
        <f t="shared" si="97"/>
        <v/>
      </c>
      <c r="AU88" s="43"/>
      <c r="AV88" s="12" t="str">
        <f t="shared" si="98"/>
        <v/>
      </c>
      <c r="AW88" s="39"/>
      <c r="AX88" s="86">
        <f t="shared" si="99"/>
        <v>0</v>
      </c>
      <c r="AY88" s="85"/>
      <c r="AZ88" s="51" t="str">
        <f t="shared" si="100"/>
        <v/>
      </c>
      <c r="BA88" s="12" t="str">
        <f t="shared" si="101"/>
        <v/>
      </c>
      <c r="BB88" s="43"/>
      <c r="BC88" s="12" t="str">
        <f t="shared" si="102"/>
        <v/>
      </c>
      <c r="BD88" s="39"/>
      <c r="BE88" s="86">
        <f t="shared" si="103"/>
        <v>0</v>
      </c>
      <c r="BF88" s="85"/>
      <c r="BG88" s="51" t="str">
        <f t="shared" si="104"/>
        <v/>
      </c>
      <c r="BH88" s="12" t="str">
        <f t="shared" si="105"/>
        <v/>
      </c>
      <c r="BI88" s="43"/>
      <c r="BJ88" s="12" t="str">
        <f t="shared" si="106"/>
        <v/>
      </c>
      <c r="BK88" s="39"/>
      <c r="BL88" s="86">
        <f t="shared" si="107"/>
        <v>0</v>
      </c>
      <c r="BM88" s="85"/>
      <c r="BN88" s="51" t="str">
        <f t="shared" si="108"/>
        <v/>
      </c>
      <c r="BO88" s="12" t="str">
        <f t="shared" si="109"/>
        <v/>
      </c>
      <c r="BP88" s="43"/>
      <c r="BQ88" s="12" t="str">
        <f t="shared" si="110"/>
        <v/>
      </c>
      <c r="BR88" s="39"/>
      <c r="BS88" s="86">
        <f t="shared" si="111"/>
        <v>0</v>
      </c>
      <c r="BT88" s="6"/>
      <c r="BU88" s="64">
        <f t="shared" si="112"/>
        <v>0</v>
      </c>
      <c r="BV88" s="66"/>
      <c r="BW88" s="66"/>
    </row>
    <row r="89" spans="1:75" ht="16.5">
      <c r="A89" s="90"/>
      <c r="B89" s="40"/>
      <c r="C89" s="40"/>
      <c r="D89" s="40"/>
      <c r="E89" s="59">
        <f t="shared" si="75"/>
        <v>0</v>
      </c>
      <c r="F89" s="39"/>
      <c r="G89" s="58" t="str">
        <f>IF($F89&lt;&gt;"",VLOOKUP(F89,Armies!$A$1:$C$300,3,FALSE),"")</f>
        <v/>
      </c>
      <c r="H89" s="41"/>
      <c r="I89" s="42"/>
      <c r="J89" s="51" t="str">
        <f t="shared" si="76"/>
        <v/>
      </c>
      <c r="K89" s="43" t="str">
        <f t="shared" si="77"/>
        <v/>
      </c>
      <c r="L89" s="43"/>
      <c r="M89" s="43" t="str">
        <f t="shared" si="78"/>
        <v/>
      </c>
      <c r="N89" s="39"/>
      <c r="O89" s="56">
        <f t="shared" si="79"/>
        <v>0</v>
      </c>
      <c r="P89" s="42"/>
      <c r="Q89" s="51" t="str">
        <f t="shared" si="80"/>
        <v/>
      </c>
      <c r="R89" s="12" t="str">
        <f t="shared" si="81"/>
        <v/>
      </c>
      <c r="S89" s="43"/>
      <c r="T89" s="43" t="str">
        <f t="shared" si="82"/>
        <v/>
      </c>
      <c r="U89" s="39"/>
      <c r="V89" s="56">
        <f t="shared" si="83"/>
        <v>0</v>
      </c>
      <c r="W89" s="42"/>
      <c r="X89" s="51" t="str">
        <f t="shared" si="84"/>
        <v/>
      </c>
      <c r="Y89" s="12" t="str">
        <f t="shared" si="85"/>
        <v/>
      </c>
      <c r="Z89" s="43"/>
      <c r="AA89" s="43" t="str">
        <f t="shared" si="86"/>
        <v/>
      </c>
      <c r="AB89" s="39"/>
      <c r="AC89" s="56">
        <f t="shared" si="87"/>
        <v>0</v>
      </c>
      <c r="AD89" s="42"/>
      <c r="AE89" s="51" t="str">
        <f t="shared" si="88"/>
        <v/>
      </c>
      <c r="AF89" s="12" t="str">
        <f t="shared" si="89"/>
        <v/>
      </c>
      <c r="AG89" s="43"/>
      <c r="AH89" s="43" t="str">
        <f t="shared" si="90"/>
        <v/>
      </c>
      <c r="AI89" s="39"/>
      <c r="AJ89" s="56">
        <f t="shared" si="91"/>
        <v>0</v>
      </c>
      <c r="AK89" s="42"/>
      <c r="AL89" s="51" t="str">
        <f t="shared" si="92"/>
        <v/>
      </c>
      <c r="AM89" s="12" t="str">
        <f t="shared" si="93"/>
        <v/>
      </c>
      <c r="AN89" s="43"/>
      <c r="AO89" s="12" t="str">
        <f t="shared" si="94"/>
        <v/>
      </c>
      <c r="AP89" s="39"/>
      <c r="AQ89" s="68">
        <f t="shared" si="95"/>
        <v>0</v>
      </c>
      <c r="AR89" s="85"/>
      <c r="AS89" s="51" t="str">
        <f t="shared" si="96"/>
        <v/>
      </c>
      <c r="AT89" s="12" t="str">
        <f t="shared" si="97"/>
        <v/>
      </c>
      <c r="AU89" s="43"/>
      <c r="AV89" s="12" t="str">
        <f t="shared" si="98"/>
        <v/>
      </c>
      <c r="AW89" s="39"/>
      <c r="AX89" s="86">
        <f t="shared" si="99"/>
        <v>0</v>
      </c>
      <c r="AY89" s="85"/>
      <c r="AZ89" s="51" t="str">
        <f t="shared" si="100"/>
        <v/>
      </c>
      <c r="BA89" s="12" t="str">
        <f t="shared" si="101"/>
        <v/>
      </c>
      <c r="BB89" s="43"/>
      <c r="BC89" s="12" t="str">
        <f t="shared" si="102"/>
        <v/>
      </c>
      <c r="BD89" s="39"/>
      <c r="BE89" s="86">
        <f t="shared" si="103"/>
        <v>0</v>
      </c>
      <c r="BF89" s="85"/>
      <c r="BG89" s="51" t="str">
        <f t="shared" si="104"/>
        <v/>
      </c>
      <c r="BH89" s="12" t="str">
        <f t="shared" si="105"/>
        <v/>
      </c>
      <c r="BI89" s="43"/>
      <c r="BJ89" s="12" t="str">
        <f t="shared" si="106"/>
        <v/>
      </c>
      <c r="BK89" s="39"/>
      <c r="BL89" s="86">
        <f t="shared" si="107"/>
        <v>0</v>
      </c>
      <c r="BM89" s="85"/>
      <c r="BN89" s="51" t="str">
        <f t="shared" si="108"/>
        <v/>
      </c>
      <c r="BO89" s="12" t="str">
        <f t="shared" si="109"/>
        <v/>
      </c>
      <c r="BP89" s="43"/>
      <c r="BQ89" s="12" t="str">
        <f t="shared" si="110"/>
        <v/>
      </c>
      <c r="BR89" s="39"/>
      <c r="BS89" s="86">
        <f t="shared" si="111"/>
        <v>0</v>
      </c>
      <c r="BT89" s="6"/>
      <c r="BU89" s="64">
        <f t="shared" si="112"/>
        <v>0</v>
      </c>
      <c r="BV89" s="66"/>
      <c r="BW89" s="66"/>
    </row>
    <row r="90" spans="1:75" ht="16.5">
      <c r="A90" s="90"/>
      <c r="B90" s="40"/>
      <c r="C90" s="40"/>
      <c r="D90" s="40"/>
      <c r="E90" s="59">
        <f t="shared" si="75"/>
        <v>0</v>
      </c>
      <c r="F90" s="39"/>
      <c r="G90" s="58" t="str">
        <f>IF($F90&lt;&gt;"",VLOOKUP(F90,Armies!$A$1:$C$300,3,FALSE),"")</f>
        <v/>
      </c>
      <c r="H90" s="41"/>
      <c r="I90" s="42"/>
      <c r="J90" s="51" t="str">
        <f t="shared" si="76"/>
        <v/>
      </c>
      <c r="K90" s="43" t="str">
        <f t="shared" si="77"/>
        <v/>
      </c>
      <c r="L90" s="43"/>
      <c r="M90" s="43" t="str">
        <f t="shared" si="78"/>
        <v/>
      </c>
      <c r="N90" s="39"/>
      <c r="O90" s="56">
        <f t="shared" si="79"/>
        <v>0</v>
      </c>
      <c r="P90" s="42"/>
      <c r="Q90" s="51" t="str">
        <f t="shared" si="80"/>
        <v/>
      </c>
      <c r="R90" s="12" t="str">
        <f t="shared" si="81"/>
        <v/>
      </c>
      <c r="S90" s="43"/>
      <c r="T90" s="43" t="str">
        <f t="shared" si="82"/>
        <v/>
      </c>
      <c r="U90" s="39"/>
      <c r="V90" s="56">
        <f t="shared" si="83"/>
        <v>0</v>
      </c>
      <c r="W90" s="42"/>
      <c r="X90" s="51" t="str">
        <f t="shared" si="84"/>
        <v/>
      </c>
      <c r="Y90" s="12" t="str">
        <f t="shared" si="85"/>
        <v/>
      </c>
      <c r="Z90" s="43"/>
      <c r="AA90" s="43" t="str">
        <f t="shared" si="86"/>
        <v/>
      </c>
      <c r="AB90" s="39"/>
      <c r="AC90" s="56">
        <f t="shared" si="87"/>
        <v>0</v>
      </c>
      <c r="AD90" s="42"/>
      <c r="AE90" s="51" t="str">
        <f t="shared" si="88"/>
        <v/>
      </c>
      <c r="AF90" s="12" t="str">
        <f t="shared" si="89"/>
        <v/>
      </c>
      <c r="AG90" s="43"/>
      <c r="AH90" s="43" t="str">
        <f t="shared" si="90"/>
        <v/>
      </c>
      <c r="AI90" s="39"/>
      <c r="AJ90" s="56">
        <f t="shared" si="91"/>
        <v>0</v>
      </c>
      <c r="AK90" s="42"/>
      <c r="AL90" s="51" t="str">
        <f t="shared" si="92"/>
        <v/>
      </c>
      <c r="AM90" s="12" t="str">
        <f t="shared" si="93"/>
        <v/>
      </c>
      <c r="AN90" s="43"/>
      <c r="AO90" s="12" t="str">
        <f t="shared" si="94"/>
        <v/>
      </c>
      <c r="AP90" s="39"/>
      <c r="AQ90" s="68">
        <f t="shared" si="95"/>
        <v>0</v>
      </c>
      <c r="AR90" s="85"/>
      <c r="AS90" s="51" t="str">
        <f t="shared" si="96"/>
        <v/>
      </c>
      <c r="AT90" s="12" t="str">
        <f t="shared" si="97"/>
        <v/>
      </c>
      <c r="AU90" s="43"/>
      <c r="AV90" s="12" t="str">
        <f t="shared" si="98"/>
        <v/>
      </c>
      <c r="AW90" s="39"/>
      <c r="AX90" s="86">
        <f t="shared" si="99"/>
        <v>0</v>
      </c>
      <c r="AY90" s="85"/>
      <c r="AZ90" s="51" t="str">
        <f t="shared" si="100"/>
        <v/>
      </c>
      <c r="BA90" s="12" t="str">
        <f t="shared" si="101"/>
        <v/>
      </c>
      <c r="BB90" s="43"/>
      <c r="BC90" s="12" t="str">
        <f t="shared" si="102"/>
        <v/>
      </c>
      <c r="BD90" s="39"/>
      <c r="BE90" s="86">
        <f t="shared" si="103"/>
        <v>0</v>
      </c>
      <c r="BF90" s="85"/>
      <c r="BG90" s="51" t="str">
        <f t="shared" si="104"/>
        <v/>
      </c>
      <c r="BH90" s="12" t="str">
        <f t="shared" si="105"/>
        <v/>
      </c>
      <c r="BI90" s="43"/>
      <c r="BJ90" s="12" t="str">
        <f t="shared" si="106"/>
        <v/>
      </c>
      <c r="BK90" s="39"/>
      <c r="BL90" s="86">
        <f t="shared" si="107"/>
        <v>0</v>
      </c>
      <c r="BM90" s="85"/>
      <c r="BN90" s="51" t="str">
        <f t="shared" si="108"/>
        <v/>
      </c>
      <c r="BO90" s="12" t="str">
        <f t="shared" si="109"/>
        <v/>
      </c>
      <c r="BP90" s="43"/>
      <c r="BQ90" s="12" t="str">
        <f t="shared" si="110"/>
        <v/>
      </c>
      <c r="BR90" s="39"/>
      <c r="BS90" s="86">
        <f t="shared" si="111"/>
        <v>0</v>
      </c>
      <c r="BT90" s="6"/>
      <c r="BU90" s="64">
        <f t="shared" si="112"/>
        <v>0</v>
      </c>
      <c r="BV90" s="66"/>
      <c r="BW90" s="66"/>
    </row>
    <row r="91" spans="1:75" ht="16.5">
      <c r="A91" s="90"/>
      <c r="B91" s="40"/>
      <c r="C91" s="40"/>
      <c r="D91" s="40"/>
      <c r="E91" s="59">
        <f t="shared" ref="E91:E100" si="113">O91+V91+AC91+AJ91+AQ91+AX91+BE91+BL91+BS91</f>
        <v>0</v>
      </c>
      <c r="F91" s="39"/>
      <c r="G91" s="58" t="str">
        <f>IF($F91&lt;&gt;"",VLOOKUP(F91,Armies!$A$1:$C$300,3,FALSE),"")</f>
        <v/>
      </c>
      <c r="H91" s="41"/>
      <c r="I91" s="42"/>
      <c r="J91" s="51" t="str">
        <f t="shared" si="76"/>
        <v/>
      </c>
      <c r="K91" s="43" t="str">
        <f t="shared" si="77"/>
        <v/>
      </c>
      <c r="L91" s="43"/>
      <c r="M91" s="43" t="str">
        <f t="shared" si="78"/>
        <v/>
      </c>
      <c r="N91" s="39"/>
      <c r="O91" s="56">
        <f t="shared" si="79"/>
        <v>0</v>
      </c>
      <c r="P91" s="42"/>
      <c r="Q91" s="51" t="str">
        <f t="shared" si="80"/>
        <v/>
      </c>
      <c r="R91" s="12" t="str">
        <f t="shared" si="81"/>
        <v/>
      </c>
      <c r="S91" s="43"/>
      <c r="T91" s="43" t="str">
        <f t="shared" si="82"/>
        <v/>
      </c>
      <c r="U91" s="39"/>
      <c r="V91" s="56">
        <f t="shared" si="83"/>
        <v>0</v>
      </c>
      <c r="W91" s="42"/>
      <c r="X91" s="51" t="str">
        <f t="shared" si="84"/>
        <v/>
      </c>
      <c r="Y91" s="12" t="str">
        <f t="shared" si="85"/>
        <v/>
      </c>
      <c r="Z91" s="43"/>
      <c r="AA91" s="43" t="str">
        <f t="shared" si="86"/>
        <v/>
      </c>
      <c r="AB91" s="39"/>
      <c r="AC91" s="56">
        <f t="shared" si="87"/>
        <v>0</v>
      </c>
      <c r="AD91" s="42"/>
      <c r="AE91" s="51" t="str">
        <f t="shared" si="88"/>
        <v/>
      </c>
      <c r="AF91" s="12" t="str">
        <f t="shared" si="89"/>
        <v/>
      </c>
      <c r="AG91" s="43"/>
      <c r="AH91" s="43" t="str">
        <f t="shared" si="90"/>
        <v/>
      </c>
      <c r="AI91" s="39"/>
      <c r="AJ91" s="56">
        <f t="shared" si="91"/>
        <v>0</v>
      </c>
      <c r="AK91" s="42"/>
      <c r="AL91" s="51" t="str">
        <f t="shared" si="92"/>
        <v/>
      </c>
      <c r="AM91" s="12" t="str">
        <f t="shared" si="93"/>
        <v/>
      </c>
      <c r="AN91" s="43"/>
      <c r="AO91" s="12" t="str">
        <f t="shared" si="94"/>
        <v/>
      </c>
      <c r="AP91" s="39"/>
      <c r="AQ91" s="68">
        <f t="shared" si="95"/>
        <v>0</v>
      </c>
      <c r="AR91" s="85"/>
      <c r="AS91" s="51" t="str">
        <f t="shared" si="96"/>
        <v/>
      </c>
      <c r="AT91" s="12" t="str">
        <f t="shared" si="97"/>
        <v/>
      </c>
      <c r="AU91" s="43"/>
      <c r="AV91" s="12" t="str">
        <f t="shared" si="98"/>
        <v/>
      </c>
      <c r="AW91" s="39"/>
      <c r="AX91" s="86">
        <f t="shared" si="99"/>
        <v>0</v>
      </c>
      <c r="AY91" s="85"/>
      <c r="AZ91" s="51" t="str">
        <f t="shared" si="100"/>
        <v/>
      </c>
      <c r="BA91" s="12" t="str">
        <f t="shared" si="101"/>
        <v/>
      </c>
      <c r="BB91" s="43"/>
      <c r="BC91" s="12" t="str">
        <f t="shared" si="102"/>
        <v/>
      </c>
      <c r="BD91" s="39"/>
      <c r="BE91" s="86">
        <f t="shared" si="103"/>
        <v>0</v>
      </c>
      <c r="BF91" s="85"/>
      <c r="BG91" s="51" t="str">
        <f t="shared" si="104"/>
        <v/>
      </c>
      <c r="BH91" s="12" t="str">
        <f t="shared" si="105"/>
        <v/>
      </c>
      <c r="BI91" s="43"/>
      <c r="BJ91" s="12" t="str">
        <f t="shared" si="106"/>
        <v/>
      </c>
      <c r="BK91" s="39"/>
      <c r="BL91" s="86">
        <f t="shared" si="107"/>
        <v>0</v>
      </c>
      <c r="BM91" s="85"/>
      <c r="BN91" s="51" t="str">
        <f t="shared" si="108"/>
        <v/>
      </c>
      <c r="BO91" s="12" t="str">
        <f t="shared" si="109"/>
        <v/>
      </c>
      <c r="BP91" s="43"/>
      <c r="BQ91" s="12" t="str">
        <f t="shared" si="110"/>
        <v/>
      </c>
      <c r="BR91" s="39"/>
      <c r="BS91" s="86">
        <f t="shared" si="111"/>
        <v>0</v>
      </c>
      <c r="BT91" s="6"/>
      <c r="BU91" s="64">
        <f t="shared" si="112"/>
        <v>0</v>
      </c>
      <c r="BV91" s="66"/>
      <c r="BW91" s="66"/>
    </row>
    <row r="92" spans="1:75" ht="16.5">
      <c r="A92" s="90"/>
      <c r="B92" s="40"/>
      <c r="C92" s="40"/>
      <c r="D92" s="40"/>
      <c r="E92" s="59">
        <f t="shared" si="113"/>
        <v>0</v>
      </c>
      <c r="F92" s="39"/>
      <c r="G92" s="58" t="str">
        <f>IF($F92&lt;&gt;"",VLOOKUP(F92,Armies!$A$1:$C$300,3,FALSE),"")</f>
        <v/>
      </c>
      <c r="H92" s="41"/>
      <c r="I92" s="42"/>
      <c r="J92" s="51" t="str">
        <f t="shared" si="76"/>
        <v/>
      </c>
      <c r="K92" s="43" t="str">
        <f t="shared" si="77"/>
        <v/>
      </c>
      <c r="L92" s="43"/>
      <c r="M92" s="43" t="str">
        <f t="shared" si="78"/>
        <v/>
      </c>
      <c r="N92" s="39"/>
      <c r="O92" s="56">
        <f t="shared" si="79"/>
        <v>0</v>
      </c>
      <c r="P92" s="42"/>
      <c r="Q92" s="51" t="str">
        <f t="shared" si="80"/>
        <v/>
      </c>
      <c r="R92" s="12" t="str">
        <f t="shared" si="81"/>
        <v/>
      </c>
      <c r="S92" s="43"/>
      <c r="T92" s="43" t="str">
        <f t="shared" si="82"/>
        <v/>
      </c>
      <c r="U92" s="39"/>
      <c r="V92" s="56">
        <f t="shared" si="83"/>
        <v>0</v>
      </c>
      <c r="W92" s="42"/>
      <c r="X92" s="51" t="str">
        <f t="shared" si="84"/>
        <v/>
      </c>
      <c r="Y92" s="12" t="str">
        <f t="shared" si="85"/>
        <v/>
      </c>
      <c r="Z92" s="43"/>
      <c r="AA92" s="43" t="str">
        <f t="shared" si="86"/>
        <v/>
      </c>
      <c r="AB92" s="39"/>
      <c r="AC92" s="56">
        <f t="shared" si="87"/>
        <v>0</v>
      </c>
      <c r="AD92" s="42"/>
      <c r="AE92" s="51" t="str">
        <f t="shared" si="88"/>
        <v/>
      </c>
      <c r="AF92" s="12" t="str">
        <f t="shared" si="89"/>
        <v/>
      </c>
      <c r="AG92" s="43"/>
      <c r="AH92" s="43" t="str">
        <f t="shared" si="90"/>
        <v/>
      </c>
      <c r="AI92" s="39"/>
      <c r="AJ92" s="56">
        <f t="shared" si="91"/>
        <v>0</v>
      </c>
      <c r="AK92" s="42"/>
      <c r="AL92" s="51" t="str">
        <f t="shared" si="92"/>
        <v/>
      </c>
      <c r="AM92" s="12" t="str">
        <f t="shared" si="93"/>
        <v/>
      </c>
      <c r="AN92" s="43"/>
      <c r="AO92" s="12" t="str">
        <f t="shared" si="94"/>
        <v/>
      </c>
      <c r="AP92" s="39"/>
      <c r="AQ92" s="68">
        <f t="shared" si="95"/>
        <v>0</v>
      </c>
      <c r="AR92" s="85"/>
      <c r="AS92" s="51" t="str">
        <f t="shared" si="96"/>
        <v/>
      </c>
      <c r="AT92" s="12" t="str">
        <f t="shared" si="97"/>
        <v/>
      </c>
      <c r="AU92" s="43"/>
      <c r="AV92" s="12" t="str">
        <f t="shared" si="98"/>
        <v/>
      </c>
      <c r="AW92" s="39"/>
      <c r="AX92" s="86">
        <f t="shared" si="99"/>
        <v>0</v>
      </c>
      <c r="AY92" s="85"/>
      <c r="AZ92" s="51" t="str">
        <f t="shared" si="100"/>
        <v/>
      </c>
      <c r="BA92" s="12" t="str">
        <f t="shared" si="101"/>
        <v/>
      </c>
      <c r="BB92" s="43"/>
      <c r="BC92" s="12" t="str">
        <f t="shared" si="102"/>
        <v/>
      </c>
      <c r="BD92" s="39"/>
      <c r="BE92" s="86">
        <f t="shared" si="103"/>
        <v>0</v>
      </c>
      <c r="BF92" s="85"/>
      <c r="BG92" s="51" t="str">
        <f t="shared" si="104"/>
        <v/>
      </c>
      <c r="BH92" s="12" t="str">
        <f t="shared" si="105"/>
        <v/>
      </c>
      <c r="BI92" s="43"/>
      <c r="BJ92" s="12" t="str">
        <f t="shared" si="106"/>
        <v/>
      </c>
      <c r="BK92" s="39"/>
      <c r="BL92" s="86">
        <f t="shared" si="107"/>
        <v>0</v>
      </c>
      <c r="BM92" s="85"/>
      <c r="BN92" s="51" t="str">
        <f t="shared" si="108"/>
        <v/>
      </c>
      <c r="BO92" s="12" t="str">
        <f t="shared" si="109"/>
        <v/>
      </c>
      <c r="BP92" s="43"/>
      <c r="BQ92" s="12" t="str">
        <f t="shared" si="110"/>
        <v/>
      </c>
      <c r="BR92" s="39"/>
      <c r="BS92" s="86">
        <f t="shared" si="111"/>
        <v>0</v>
      </c>
      <c r="BT92" s="6"/>
      <c r="BU92" s="64">
        <f t="shared" si="112"/>
        <v>0</v>
      </c>
      <c r="BV92" s="66"/>
      <c r="BW92" s="66"/>
    </row>
    <row r="93" spans="1:75" ht="16.5">
      <c r="A93" s="90"/>
      <c r="B93" s="40"/>
      <c r="C93" s="40"/>
      <c r="D93" s="40"/>
      <c r="E93" s="59">
        <f t="shared" si="113"/>
        <v>0</v>
      </c>
      <c r="F93" s="39"/>
      <c r="G93" s="58" t="str">
        <f>IF($F93&lt;&gt;"",VLOOKUP(F93,Armies!$A$1:$C$300,3,FALSE),"")</f>
        <v/>
      </c>
      <c r="H93" s="41"/>
      <c r="I93" s="42"/>
      <c r="J93" s="51" t="str">
        <f t="shared" si="76"/>
        <v/>
      </c>
      <c r="K93" s="43" t="str">
        <f t="shared" si="77"/>
        <v/>
      </c>
      <c r="L93" s="43"/>
      <c r="M93" s="43" t="str">
        <f t="shared" si="78"/>
        <v/>
      </c>
      <c r="N93" s="39"/>
      <c r="O93" s="56">
        <f t="shared" si="79"/>
        <v>0</v>
      </c>
      <c r="P93" s="42"/>
      <c r="Q93" s="51" t="str">
        <f t="shared" si="80"/>
        <v/>
      </c>
      <c r="R93" s="12" t="str">
        <f t="shared" si="81"/>
        <v/>
      </c>
      <c r="S93" s="43"/>
      <c r="T93" s="43" t="str">
        <f t="shared" si="82"/>
        <v/>
      </c>
      <c r="U93" s="39"/>
      <c r="V93" s="56">
        <f t="shared" si="83"/>
        <v>0</v>
      </c>
      <c r="W93" s="42"/>
      <c r="X93" s="51" t="str">
        <f t="shared" si="84"/>
        <v/>
      </c>
      <c r="Y93" s="12" t="str">
        <f t="shared" si="85"/>
        <v/>
      </c>
      <c r="Z93" s="43"/>
      <c r="AA93" s="43" t="str">
        <f t="shared" si="86"/>
        <v/>
      </c>
      <c r="AB93" s="39"/>
      <c r="AC93" s="56">
        <f t="shared" si="87"/>
        <v>0</v>
      </c>
      <c r="AD93" s="42"/>
      <c r="AE93" s="51" t="str">
        <f t="shared" si="88"/>
        <v/>
      </c>
      <c r="AF93" s="12" t="str">
        <f t="shared" si="89"/>
        <v/>
      </c>
      <c r="AG93" s="43"/>
      <c r="AH93" s="43" t="str">
        <f t="shared" si="90"/>
        <v/>
      </c>
      <c r="AI93" s="39"/>
      <c r="AJ93" s="56">
        <f t="shared" si="91"/>
        <v>0</v>
      </c>
      <c r="AK93" s="42"/>
      <c r="AL93" s="51" t="str">
        <f t="shared" si="92"/>
        <v/>
      </c>
      <c r="AM93" s="12" t="str">
        <f t="shared" si="93"/>
        <v/>
      </c>
      <c r="AN93" s="43"/>
      <c r="AO93" s="12" t="str">
        <f t="shared" si="94"/>
        <v/>
      </c>
      <c r="AP93" s="39"/>
      <c r="AQ93" s="68">
        <f t="shared" si="95"/>
        <v>0</v>
      </c>
      <c r="AR93" s="85"/>
      <c r="AS93" s="51" t="str">
        <f t="shared" si="96"/>
        <v/>
      </c>
      <c r="AT93" s="12" t="str">
        <f t="shared" si="97"/>
        <v/>
      </c>
      <c r="AU93" s="43"/>
      <c r="AV93" s="12" t="str">
        <f t="shared" si="98"/>
        <v/>
      </c>
      <c r="AW93" s="39"/>
      <c r="AX93" s="86">
        <f t="shared" si="99"/>
        <v>0</v>
      </c>
      <c r="AY93" s="85"/>
      <c r="AZ93" s="51" t="str">
        <f t="shared" si="100"/>
        <v/>
      </c>
      <c r="BA93" s="12" t="str">
        <f t="shared" si="101"/>
        <v/>
      </c>
      <c r="BB93" s="43"/>
      <c r="BC93" s="12" t="str">
        <f t="shared" si="102"/>
        <v/>
      </c>
      <c r="BD93" s="39"/>
      <c r="BE93" s="86">
        <f t="shared" si="103"/>
        <v>0</v>
      </c>
      <c r="BF93" s="85"/>
      <c r="BG93" s="51" t="str">
        <f t="shared" si="104"/>
        <v/>
      </c>
      <c r="BH93" s="12" t="str">
        <f t="shared" si="105"/>
        <v/>
      </c>
      <c r="BI93" s="43"/>
      <c r="BJ93" s="12" t="str">
        <f t="shared" si="106"/>
        <v/>
      </c>
      <c r="BK93" s="39"/>
      <c r="BL93" s="86">
        <f t="shared" si="107"/>
        <v>0</v>
      </c>
      <c r="BM93" s="85"/>
      <c r="BN93" s="51" t="str">
        <f t="shared" si="108"/>
        <v/>
      </c>
      <c r="BO93" s="12" t="str">
        <f t="shared" si="109"/>
        <v/>
      </c>
      <c r="BP93" s="43"/>
      <c r="BQ93" s="12" t="str">
        <f t="shared" si="110"/>
        <v/>
      </c>
      <c r="BR93" s="39"/>
      <c r="BS93" s="86">
        <f t="shared" si="111"/>
        <v>0</v>
      </c>
      <c r="BT93" s="6"/>
      <c r="BU93" s="64">
        <f t="shared" si="112"/>
        <v>0</v>
      </c>
      <c r="BV93" s="66"/>
      <c r="BW93" s="66"/>
    </row>
    <row r="94" spans="1:75" ht="16.5">
      <c r="A94" s="90"/>
      <c r="B94" s="40"/>
      <c r="C94" s="40"/>
      <c r="D94" s="40"/>
      <c r="E94" s="59">
        <f t="shared" si="113"/>
        <v>0</v>
      </c>
      <c r="F94" s="39"/>
      <c r="G94" s="58" t="str">
        <f>IF($F94&lt;&gt;"",VLOOKUP(F94,Armies!$A$1:$C$300,3,FALSE),"")</f>
        <v/>
      </c>
      <c r="H94" s="41"/>
      <c r="I94" s="42"/>
      <c r="J94" s="51" t="str">
        <f t="shared" si="76"/>
        <v/>
      </c>
      <c r="K94" s="43" t="str">
        <f t="shared" si="77"/>
        <v/>
      </c>
      <c r="L94" s="43"/>
      <c r="M94" s="43" t="str">
        <f t="shared" si="78"/>
        <v/>
      </c>
      <c r="N94" s="39"/>
      <c r="O94" s="56">
        <f t="shared" si="79"/>
        <v>0</v>
      </c>
      <c r="P94" s="42"/>
      <c r="Q94" s="51" t="str">
        <f t="shared" si="80"/>
        <v/>
      </c>
      <c r="R94" s="12" t="str">
        <f t="shared" si="81"/>
        <v/>
      </c>
      <c r="S94" s="43"/>
      <c r="T94" s="43" t="str">
        <f t="shared" si="82"/>
        <v/>
      </c>
      <c r="U94" s="39"/>
      <c r="V94" s="56">
        <f t="shared" si="83"/>
        <v>0</v>
      </c>
      <c r="W94" s="42"/>
      <c r="X94" s="51" t="str">
        <f t="shared" si="84"/>
        <v/>
      </c>
      <c r="Y94" s="12" t="str">
        <f t="shared" si="85"/>
        <v/>
      </c>
      <c r="Z94" s="43"/>
      <c r="AA94" s="43" t="str">
        <f t="shared" si="86"/>
        <v/>
      </c>
      <c r="AB94" s="39"/>
      <c r="AC94" s="56">
        <f t="shared" si="87"/>
        <v>0</v>
      </c>
      <c r="AD94" s="42"/>
      <c r="AE94" s="51" t="str">
        <f t="shared" si="88"/>
        <v/>
      </c>
      <c r="AF94" s="12" t="str">
        <f t="shared" si="89"/>
        <v/>
      </c>
      <c r="AG94" s="43"/>
      <c r="AH94" s="43" t="str">
        <f t="shared" si="90"/>
        <v/>
      </c>
      <c r="AI94" s="39"/>
      <c r="AJ94" s="56">
        <f t="shared" si="91"/>
        <v>0</v>
      </c>
      <c r="AK94" s="42"/>
      <c r="AL94" s="51" t="str">
        <f t="shared" si="92"/>
        <v/>
      </c>
      <c r="AM94" s="12" t="str">
        <f t="shared" si="93"/>
        <v/>
      </c>
      <c r="AN94" s="43"/>
      <c r="AO94" s="12" t="str">
        <f t="shared" si="94"/>
        <v/>
      </c>
      <c r="AP94" s="39"/>
      <c r="AQ94" s="68">
        <f t="shared" si="95"/>
        <v>0</v>
      </c>
      <c r="AR94" s="85"/>
      <c r="AS94" s="51" t="str">
        <f t="shared" si="96"/>
        <v/>
      </c>
      <c r="AT94" s="12" t="str">
        <f t="shared" si="97"/>
        <v/>
      </c>
      <c r="AU94" s="43"/>
      <c r="AV94" s="12" t="str">
        <f t="shared" si="98"/>
        <v/>
      </c>
      <c r="AW94" s="39"/>
      <c r="AX94" s="86">
        <f t="shared" si="99"/>
        <v>0</v>
      </c>
      <c r="AY94" s="85"/>
      <c r="AZ94" s="51" t="str">
        <f t="shared" si="100"/>
        <v/>
      </c>
      <c r="BA94" s="12" t="str">
        <f t="shared" si="101"/>
        <v/>
      </c>
      <c r="BB94" s="43"/>
      <c r="BC94" s="12" t="str">
        <f t="shared" si="102"/>
        <v/>
      </c>
      <c r="BD94" s="39"/>
      <c r="BE94" s="86">
        <f t="shared" si="103"/>
        <v>0</v>
      </c>
      <c r="BF94" s="85"/>
      <c r="BG94" s="51" t="str">
        <f t="shared" si="104"/>
        <v/>
      </c>
      <c r="BH94" s="12" t="str">
        <f t="shared" si="105"/>
        <v/>
      </c>
      <c r="BI94" s="43"/>
      <c r="BJ94" s="12" t="str">
        <f t="shared" si="106"/>
        <v/>
      </c>
      <c r="BK94" s="39"/>
      <c r="BL94" s="86">
        <f t="shared" si="107"/>
        <v>0</v>
      </c>
      <c r="BM94" s="85"/>
      <c r="BN94" s="51" t="str">
        <f t="shared" si="108"/>
        <v/>
      </c>
      <c r="BO94" s="12" t="str">
        <f t="shared" si="109"/>
        <v/>
      </c>
      <c r="BP94" s="43"/>
      <c r="BQ94" s="12" t="str">
        <f t="shared" si="110"/>
        <v/>
      </c>
      <c r="BR94" s="39"/>
      <c r="BS94" s="86">
        <f t="shared" si="111"/>
        <v>0</v>
      </c>
      <c r="BT94" s="6"/>
      <c r="BU94" s="64">
        <f t="shared" si="112"/>
        <v>0</v>
      </c>
      <c r="BV94" s="66"/>
      <c r="BW94" s="66"/>
    </row>
    <row r="95" spans="1:75" ht="16.5">
      <c r="A95" s="90"/>
      <c r="B95" s="40"/>
      <c r="C95" s="40"/>
      <c r="D95" s="40"/>
      <c r="E95" s="59">
        <f t="shared" si="113"/>
        <v>0</v>
      </c>
      <c r="F95" s="39"/>
      <c r="G95" s="58" t="str">
        <f>IF($F95&lt;&gt;"",VLOOKUP(F95,Armies!$A$1:$C$300,3,FALSE),"")</f>
        <v/>
      </c>
      <c r="H95" s="41"/>
      <c r="I95" s="42"/>
      <c r="J95" s="51" t="str">
        <f t="shared" si="76"/>
        <v/>
      </c>
      <c r="K95" s="43" t="str">
        <f t="shared" si="77"/>
        <v/>
      </c>
      <c r="L95" s="43"/>
      <c r="M95" s="43" t="str">
        <f t="shared" si="78"/>
        <v/>
      </c>
      <c r="N95" s="39"/>
      <c r="O95" s="56">
        <f t="shared" si="79"/>
        <v>0</v>
      </c>
      <c r="P95" s="42"/>
      <c r="Q95" s="51" t="str">
        <f t="shared" si="80"/>
        <v/>
      </c>
      <c r="R95" s="12" t="str">
        <f t="shared" si="81"/>
        <v/>
      </c>
      <c r="S95" s="43"/>
      <c r="T95" s="43" t="str">
        <f t="shared" si="82"/>
        <v/>
      </c>
      <c r="U95" s="39"/>
      <c r="V95" s="56">
        <f t="shared" si="83"/>
        <v>0</v>
      </c>
      <c r="W95" s="42"/>
      <c r="X95" s="51" t="str">
        <f t="shared" si="84"/>
        <v/>
      </c>
      <c r="Y95" s="12" t="str">
        <f t="shared" si="85"/>
        <v/>
      </c>
      <c r="Z95" s="43"/>
      <c r="AA95" s="43" t="str">
        <f t="shared" si="86"/>
        <v/>
      </c>
      <c r="AB95" s="39"/>
      <c r="AC95" s="56">
        <f t="shared" si="87"/>
        <v>0</v>
      </c>
      <c r="AD95" s="42"/>
      <c r="AE95" s="51" t="str">
        <f t="shared" si="88"/>
        <v/>
      </c>
      <c r="AF95" s="12" t="str">
        <f t="shared" si="89"/>
        <v/>
      </c>
      <c r="AG95" s="43"/>
      <c r="AH95" s="43" t="str">
        <f t="shared" si="90"/>
        <v/>
      </c>
      <c r="AI95" s="39"/>
      <c r="AJ95" s="56">
        <f t="shared" si="91"/>
        <v>0</v>
      </c>
      <c r="AK95" s="42"/>
      <c r="AL95" s="51" t="str">
        <f t="shared" si="92"/>
        <v/>
      </c>
      <c r="AM95" s="12" t="str">
        <f t="shared" si="93"/>
        <v/>
      </c>
      <c r="AN95" s="43"/>
      <c r="AO95" s="12" t="str">
        <f t="shared" si="94"/>
        <v/>
      </c>
      <c r="AP95" s="39"/>
      <c r="AQ95" s="68">
        <f t="shared" si="95"/>
        <v>0</v>
      </c>
      <c r="AR95" s="85"/>
      <c r="AS95" s="51" t="str">
        <f t="shared" si="96"/>
        <v/>
      </c>
      <c r="AT95" s="12" t="str">
        <f t="shared" si="97"/>
        <v/>
      </c>
      <c r="AU95" s="43"/>
      <c r="AV95" s="12" t="str">
        <f t="shared" si="98"/>
        <v/>
      </c>
      <c r="AW95" s="39"/>
      <c r="AX95" s="86">
        <f t="shared" si="99"/>
        <v>0</v>
      </c>
      <c r="AY95" s="85"/>
      <c r="AZ95" s="51" t="str">
        <f t="shared" si="100"/>
        <v/>
      </c>
      <c r="BA95" s="12" t="str">
        <f t="shared" si="101"/>
        <v/>
      </c>
      <c r="BB95" s="43"/>
      <c r="BC95" s="12" t="str">
        <f t="shared" si="102"/>
        <v/>
      </c>
      <c r="BD95" s="39"/>
      <c r="BE95" s="86">
        <f t="shared" si="103"/>
        <v>0</v>
      </c>
      <c r="BF95" s="85"/>
      <c r="BG95" s="51" t="str">
        <f t="shared" si="104"/>
        <v/>
      </c>
      <c r="BH95" s="12" t="str">
        <f t="shared" si="105"/>
        <v/>
      </c>
      <c r="BI95" s="43"/>
      <c r="BJ95" s="12" t="str">
        <f t="shared" si="106"/>
        <v/>
      </c>
      <c r="BK95" s="39"/>
      <c r="BL95" s="86">
        <f t="shared" si="107"/>
        <v>0</v>
      </c>
      <c r="BM95" s="85"/>
      <c r="BN95" s="51" t="str">
        <f t="shared" si="108"/>
        <v/>
      </c>
      <c r="BO95" s="12" t="str">
        <f t="shared" si="109"/>
        <v/>
      </c>
      <c r="BP95" s="43"/>
      <c r="BQ95" s="12" t="str">
        <f t="shared" si="110"/>
        <v/>
      </c>
      <c r="BR95" s="39"/>
      <c r="BS95" s="86">
        <f t="shared" si="111"/>
        <v>0</v>
      </c>
      <c r="BT95" s="6"/>
      <c r="BU95" s="64">
        <f t="shared" si="112"/>
        <v>0</v>
      </c>
      <c r="BV95" s="66"/>
      <c r="BW95" s="66"/>
    </row>
    <row r="96" spans="1:75" ht="16.5">
      <c r="A96" s="90"/>
      <c r="B96" s="40"/>
      <c r="C96" s="40"/>
      <c r="D96" s="40"/>
      <c r="E96" s="59">
        <f t="shared" si="113"/>
        <v>0</v>
      </c>
      <c r="F96" s="39"/>
      <c r="G96" s="58" t="str">
        <f>IF($F96&lt;&gt;"",VLOOKUP(F96,Armies!$A$1:$C$300,3,FALSE),"")</f>
        <v/>
      </c>
      <c r="H96" s="41"/>
      <c r="I96" s="42"/>
      <c r="J96" s="51" t="str">
        <f t="shared" si="76"/>
        <v/>
      </c>
      <c r="K96" s="43" t="str">
        <f t="shared" si="77"/>
        <v/>
      </c>
      <c r="L96" s="43"/>
      <c r="M96" s="43" t="str">
        <f t="shared" si="78"/>
        <v/>
      </c>
      <c r="N96" s="39"/>
      <c r="O96" s="56">
        <f t="shared" si="79"/>
        <v>0</v>
      </c>
      <c r="P96" s="42"/>
      <c r="Q96" s="51" t="str">
        <f t="shared" si="80"/>
        <v/>
      </c>
      <c r="R96" s="12" t="str">
        <f t="shared" si="81"/>
        <v/>
      </c>
      <c r="S96" s="43"/>
      <c r="T96" s="43" t="str">
        <f t="shared" si="82"/>
        <v/>
      </c>
      <c r="U96" s="39"/>
      <c r="V96" s="56">
        <f t="shared" si="83"/>
        <v>0</v>
      </c>
      <c r="W96" s="42"/>
      <c r="X96" s="51" t="str">
        <f t="shared" si="84"/>
        <v/>
      </c>
      <c r="Y96" s="12" t="str">
        <f t="shared" si="85"/>
        <v/>
      </c>
      <c r="Z96" s="43"/>
      <c r="AA96" s="43" t="str">
        <f t="shared" si="86"/>
        <v/>
      </c>
      <c r="AB96" s="39"/>
      <c r="AC96" s="56">
        <f t="shared" si="87"/>
        <v>0</v>
      </c>
      <c r="AD96" s="42"/>
      <c r="AE96" s="51" t="str">
        <f t="shared" si="88"/>
        <v/>
      </c>
      <c r="AF96" s="12" t="str">
        <f t="shared" si="89"/>
        <v/>
      </c>
      <c r="AG96" s="43"/>
      <c r="AH96" s="43" t="str">
        <f t="shared" si="90"/>
        <v/>
      </c>
      <c r="AI96" s="39"/>
      <c r="AJ96" s="56">
        <f t="shared" si="91"/>
        <v>0</v>
      </c>
      <c r="AK96" s="42"/>
      <c r="AL96" s="51" t="str">
        <f t="shared" si="92"/>
        <v/>
      </c>
      <c r="AM96" s="12" t="str">
        <f t="shared" si="93"/>
        <v/>
      </c>
      <c r="AN96" s="43"/>
      <c r="AO96" s="12" t="str">
        <f t="shared" si="94"/>
        <v/>
      </c>
      <c r="AP96" s="39"/>
      <c r="AQ96" s="68">
        <f t="shared" si="95"/>
        <v>0</v>
      </c>
      <c r="AR96" s="85"/>
      <c r="AS96" s="51" t="str">
        <f t="shared" si="96"/>
        <v/>
      </c>
      <c r="AT96" s="12" t="str">
        <f t="shared" si="97"/>
        <v/>
      </c>
      <c r="AU96" s="43"/>
      <c r="AV96" s="12" t="str">
        <f t="shared" si="98"/>
        <v/>
      </c>
      <c r="AW96" s="39"/>
      <c r="AX96" s="86">
        <f t="shared" si="99"/>
        <v>0</v>
      </c>
      <c r="AY96" s="85"/>
      <c r="AZ96" s="51" t="str">
        <f t="shared" si="100"/>
        <v/>
      </c>
      <c r="BA96" s="12" t="str">
        <f t="shared" si="101"/>
        <v/>
      </c>
      <c r="BB96" s="43"/>
      <c r="BC96" s="12" t="str">
        <f t="shared" si="102"/>
        <v/>
      </c>
      <c r="BD96" s="39"/>
      <c r="BE96" s="86">
        <f t="shared" si="103"/>
        <v>0</v>
      </c>
      <c r="BF96" s="85"/>
      <c r="BG96" s="51" t="str">
        <f t="shared" si="104"/>
        <v/>
      </c>
      <c r="BH96" s="12" t="str">
        <f t="shared" si="105"/>
        <v/>
      </c>
      <c r="BI96" s="43"/>
      <c r="BJ96" s="12" t="str">
        <f t="shared" si="106"/>
        <v/>
      </c>
      <c r="BK96" s="39"/>
      <c r="BL96" s="86">
        <f t="shared" si="107"/>
        <v>0</v>
      </c>
      <c r="BM96" s="85"/>
      <c r="BN96" s="51" t="str">
        <f t="shared" si="108"/>
        <v/>
      </c>
      <c r="BO96" s="12" t="str">
        <f t="shared" si="109"/>
        <v/>
      </c>
      <c r="BP96" s="43"/>
      <c r="BQ96" s="12" t="str">
        <f t="shared" si="110"/>
        <v/>
      </c>
      <c r="BR96" s="39"/>
      <c r="BS96" s="86">
        <f t="shared" si="111"/>
        <v>0</v>
      </c>
      <c r="BT96" s="6"/>
      <c r="BU96" s="64">
        <f t="shared" si="112"/>
        <v>0</v>
      </c>
      <c r="BV96" s="66"/>
      <c r="BW96" s="66"/>
    </row>
    <row r="97" spans="1:75" ht="16.5">
      <c r="A97" s="90"/>
      <c r="B97" s="40"/>
      <c r="C97" s="40"/>
      <c r="D97" s="40"/>
      <c r="E97" s="59">
        <f t="shared" si="113"/>
        <v>0</v>
      </c>
      <c r="F97" s="39"/>
      <c r="G97" s="58" t="str">
        <f>IF($F97&lt;&gt;"",VLOOKUP(F97,Armies!$A$1:$C$300,3,FALSE),"")</f>
        <v/>
      </c>
      <c r="H97" s="41"/>
      <c r="I97" s="42"/>
      <c r="J97" s="51" t="str">
        <f t="shared" si="76"/>
        <v/>
      </c>
      <c r="K97" s="43" t="str">
        <f t="shared" si="77"/>
        <v/>
      </c>
      <c r="L97" s="43"/>
      <c r="M97" s="43" t="str">
        <f t="shared" si="78"/>
        <v/>
      </c>
      <c r="N97" s="39"/>
      <c r="O97" s="56">
        <f t="shared" si="79"/>
        <v>0</v>
      </c>
      <c r="P97" s="42"/>
      <c r="Q97" s="51" t="str">
        <f t="shared" si="80"/>
        <v/>
      </c>
      <c r="R97" s="12" t="str">
        <f t="shared" si="81"/>
        <v/>
      </c>
      <c r="S97" s="43"/>
      <c r="T97" s="43" t="str">
        <f t="shared" si="82"/>
        <v/>
      </c>
      <c r="U97" s="39"/>
      <c r="V97" s="56">
        <f t="shared" si="83"/>
        <v>0</v>
      </c>
      <c r="W97" s="42"/>
      <c r="X97" s="51" t="str">
        <f t="shared" si="84"/>
        <v/>
      </c>
      <c r="Y97" s="12" t="str">
        <f t="shared" si="85"/>
        <v/>
      </c>
      <c r="Z97" s="43"/>
      <c r="AA97" s="43" t="str">
        <f t="shared" si="86"/>
        <v/>
      </c>
      <c r="AB97" s="39"/>
      <c r="AC97" s="56">
        <f t="shared" si="87"/>
        <v>0</v>
      </c>
      <c r="AD97" s="42"/>
      <c r="AE97" s="51" t="str">
        <f t="shared" si="88"/>
        <v/>
      </c>
      <c r="AF97" s="12" t="str">
        <f t="shared" si="89"/>
        <v/>
      </c>
      <c r="AG97" s="43"/>
      <c r="AH97" s="43" t="str">
        <f t="shared" si="90"/>
        <v/>
      </c>
      <c r="AI97" s="39"/>
      <c r="AJ97" s="56">
        <f t="shared" si="91"/>
        <v>0</v>
      </c>
      <c r="AK97" s="42"/>
      <c r="AL97" s="51" t="str">
        <f t="shared" si="92"/>
        <v/>
      </c>
      <c r="AM97" s="12" t="str">
        <f t="shared" si="93"/>
        <v/>
      </c>
      <c r="AN97" s="43"/>
      <c r="AO97" s="12" t="str">
        <f t="shared" si="94"/>
        <v/>
      </c>
      <c r="AP97" s="39"/>
      <c r="AQ97" s="68">
        <f t="shared" si="95"/>
        <v>0</v>
      </c>
      <c r="AR97" s="85"/>
      <c r="AS97" s="51" t="str">
        <f t="shared" si="96"/>
        <v/>
      </c>
      <c r="AT97" s="12" t="str">
        <f t="shared" si="97"/>
        <v/>
      </c>
      <c r="AU97" s="43"/>
      <c r="AV97" s="12" t="str">
        <f t="shared" si="98"/>
        <v/>
      </c>
      <c r="AW97" s="39"/>
      <c r="AX97" s="86">
        <f t="shared" si="99"/>
        <v>0</v>
      </c>
      <c r="AY97" s="85"/>
      <c r="AZ97" s="51" t="str">
        <f t="shared" si="100"/>
        <v/>
      </c>
      <c r="BA97" s="12" t="str">
        <f t="shared" si="101"/>
        <v/>
      </c>
      <c r="BB97" s="43"/>
      <c r="BC97" s="12" t="str">
        <f t="shared" si="102"/>
        <v/>
      </c>
      <c r="BD97" s="39"/>
      <c r="BE97" s="86">
        <f t="shared" si="103"/>
        <v>0</v>
      </c>
      <c r="BF97" s="85"/>
      <c r="BG97" s="51" t="str">
        <f t="shared" si="104"/>
        <v/>
      </c>
      <c r="BH97" s="12" t="str">
        <f t="shared" si="105"/>
        <v/>
      </c>
      <c r="BI97" s="43"/>
      <c r="BJ97" s="12" t="str">
        <f t="shared" si="106"/>
        <v/>
      </c>
      <c r="BK97" s="39"/>
      <c r="BL97" s="86">
        <f t="shared" si="107"/>
        <v>0</v>
      </c>
      <c r="BM97" s="85"/>
      <c r="BN97" s="51" t="str">
        <f t="shared" si="108"/>
        <v/>
      </c>
      <c r="BO97" s="12" t="str">
        <f t="shared" si="109"/>
        <v/>
      </c>
      <c r="BP97" s="43"/>
      <c r="BQ97" s="12" t="str">
        <f t="shared" si="110"/>
        <v/>
      </c>
      <c r="BR97" s="39"/>
      <c r="BS97" s="86">
        <f t="shared" si="111"/>
        <v>0</v>
      </c>
      <c r="BT97" s="6"/>
      <c r="BU97" s="64">
        <f t="shared" si="112"/>
        <v>0</v>
      </c>
      <c r="BV97" s="66"/>
      <c r="BW97" s="66"/>
    </row>
    <row r="98" spans="1:75" ht="16.5">
      <c r="A98" s="90"/>
      <c r="B98" s="40"/>
      <c r="C98" s="40"/>
      <c r="D98" s="40"/>
      <c r="E98" s="59">
        <f t="shared" si="113"/>
        <v>0</v>
      </c>
      <c r="F98" s="39"/>
      <c r="G98" s="58" t="str">
        <f>IF($F98&lt;&gt;"",VLOOKUP(F98,Armies!$A$1:$C$300,3,FALSE),"")</f>
        <v/>
      </c>
      <c r="H98" s="41"/>
      <c r="I98" s="42"/>
      <c r="J98" s="51" t="str">
        <f t="shared" si="76"/>
        <v/>
      </c>
      <c r="K98" s="43" t="str">
        <f t="shared" si="77"/>
        <v/>
      </c>
      <c r="L98" s="43"/>
      <c r="M98" s="43" t="str">
        <f t="shared" si="78"/>
        <v/>
      </c>
      <c r="N98" s="39"/>
      <c r="O98" s="56">
        <f t="shared" si="79"/>
        <v>0</v>
      </c>
      <c r="P98" s="42"/>
      <c r="Q98" s="51" t="str">
        <f t="shared" si="80"/>
        <v/>
      </c>
      <c r="R98" s="12" t="str">
        <f t="shared" si="81"/>
        <v/>
      </c>
      <c r="S98" s="43"/>
      <c r="T98" s="43" t="str">
        <f t="shared" si="82"/>
        <v/>
      </c>
      <c r="U98" s="39"/>
      <c r="V98" s="56">
        <f t="shared" si="83"/>
        <v>0</v>
      </c>
      <c r="W98" s="42"/>
      <c r="X98" s="51" t="str">
        <f t="shared" si="84"/>
        <v/>
      </c>
      <c r="Y98" s="12" t="str">
        <f t="shared" si="85"/>
        <v/>
      </c>
      <c r="Z98" s="43"/>
      <c r="AA98" s="43" t="str">
        <f t="shared" si="86"/>
        <v/>
      </c>
      <c r="AB98" s="39"/>
      <c r="AC98" s="56">
        <f t="shared" si="87"/>
        <v>0</v>
      </c>
      <c r="AD98" s="42"/>
      <c r="AE98" s="51" t="str">
        <f t="shared" si="88"/>
        <v/>
      </c>
      <c r="AF98" s="12" t="str">
        <f t="shared" si="89"/>
        <v/>
      </c>
      <c r="AG98" s="43"/>
      <c r="AH98" s="43" t="str">
        <f t="shared" si="90"/>
        <v/>
      </c>
      <c r="AI98" s="39"/>
      <c r="AJ98" s="56">
        <f t="shared" si="91"/>
        <v>0</v>
      </c>
      <c r="AK98" s="42"/>
      <c r="AL98" s="51" t="str">
        <f t="shared" si="92"/>
        <v/>
      </c>
      <c r="AM98" s="12" t="str">
        <f t="shared" si="93"/>
        <v/>
      </c>
      <c r="AN98" s="43"/>
      <c r="AO98" s="12" t="str">
        <f t="shared" si="94"/>
        <v/>
      </c>
      <c r="AP98" s="39"/>
      <c r="AQ98" s="68">
        <f t="shared" si="95"/>
        <v>0</v>
      </c>
      <c r="AR98" s="85"/>
      <c r="AS98" s="51" t="str">
        <f t="shared" si="96"/>
        <v/>
      </c>
      <c r="AT98" s="12" t="str">
        <f t="shared" si="97"/>
        <v/>
      </c>
      <c r="AU98" s="43"/>
      <c r="AV98" s="12" t="str">
        <f t="shared" si="98"/>
        <v/>
      </c>
      <c r="AW98" s="39"/>
      <c r="AX98" s="86">
        <f t="shared" si="99"/>
        <v>0</v>
      </c>
      <c r="AY98" s="85"/>
      <c r="AZ98" s="51" t="str">
        <f t="shared" si="100"/>
        <v/>
      </c>
      <c r="BA98" s="12" t="str">
        <f t="shared" si="101"/>
        <v/>
      </c>
      <c r="BB98" s="43"/>
      <c r="BC98" s="12" t="str">
        <f t="shared" si="102"/>
        <v/>
      </c>
      <c r="BD98" s="39"/>
      <c r="BE98" s="86">
        <f t="shared" si="103"/>
        <v>0</v>
      </c>
      <c r="BF98" s="85"/>
      <c r="BG98" s="51" t="str">
        <f t="shared" si="104"/>
        <v/>
      </c>
      <c r="BH98" s="12" t="str">
        <f t="shared" si="105"/>
        <v/>
      </c>
      <c r="BI98" s="43"/>
      <c r="BJ98" s="12" t="str">
        <f t="shared" si="106"/>
        <v/>
      </c>
      <c r="BK98" s="39"/>
      <c r="BL98" s="86">
        <f t="shared" si="107"/>
        <v>0</v>
      </c>
      <c r="BM98" s="85"/>
      <c r="BN98" s="51" t="str">
        <f t="shared" si="108"/>
        <v/>
      </c>
      <c r="BO98" s="12" t="str">
        <f t="shared" si="109"/>
        <v/>
      </c>
      <c r="BP98" s="43"/>
      <c r="BQ98" s="12" t="str">
        <f t="shared" si="110"/>
        <v/>
      </c>
      <c r="BR98" s="39"/>
      <c r="BS98" s="86">
        <f t="shared" si="111"/>
        <v>0</v>
      </c>
      <c r="BT98" s="6"/>
      <c r="BU98" s="64">
        <f t="shared" si="112"/>
        <v>0</v>
      </c>
      <c r="BV98" s="66"/>
      <c r="BW98" s="66"/>
    </row>
    <row r="99" spans="1:75" ht="16.5">
      <c r="A99" s="90"/>
      <c r="B99" s="40"/>
      <c r="C99" s="40"/>
      <c r="D99" s="40"/>
      <c r="E99" s="59">
        <f t="shared" si="113"/>
        <v>0</v>
      </c>
      <c r="F99" s="39"/>
      <c r="G99" s="58" t="str">
        <f>IF($F99&lt;&gt;"",VLOOKUP(F99,Armies!$A$1:$C$300,3,FALSE),"")</f>
        <v/>
      </c>
      <c r="H99" s="41"/>
      <c r="I99" s="42"/>
      <c r="J99" s="51" t="str">
        <f t="shared" si="76"/>
        <v/>
      </c>
      <c r="K99" s="43" t="str">
        <f t="shared" si="77"/>
        <v/>
      </c>
      <c r="L99" s="43"/>
      <c r="M99" s="43" t="str">
        <f t="shared" si="78"/>
        <v/>
      </c>
      <c r="N99" s="39"/>
      <c r="O99" s="56">
        <f t="shared" si="79"/>
        <v>0</v>
      </c>
      <c r="P99" s="42"/>
      <c r="Q99" s="51" t="str">
        <f t="shared" si="80"/>
        <v/>
      </c>
      <c r="R99" s="12" t="str">
        <f t="shared" si="81"/>
        <v/>
      </c>
      <c r="S99" s="43"/>
      <c r="T99" s="43" t="str">
        <f t="shared" si="82"/>
        <v/>
      </c>
      <c r="U99" s="39"/>
      <c r="V99" s="56">
        <f t="shared" si="83"/>
        <v>0</v>
      </c>
      <c r="W99" s="42"/>
      <c r="X99" s="51" t="str">
        <f t="shared" si="84"/>
        <v/>
      </c>
      <c r="Y99" s="12" t="str">
        <f t="shared" si="85"/>
        <v/>
      </c>
      <c r="Z99" s="43"/>
      <c r="AA99" s="43" t="str">
        <f t="shared" si="86"/>
        <v/>
      </c>
      <c r="AB99" s="39"/>
      <c r="AC99" s="56">
        <f t="shared" si="87"/>
        <v>0</v>
      </c>
      <c r="AD99" s="42"/>
      <c r="AE99" s="51" t="str">
        <f t="shared" si="88"/>
        <v/>
      </c>
      <c r="AF99" s="12" t="str">
        <f t="shared" si="89"/>
        <v/>
      </c>
      <c r="AG99" s="43"/>
      <c r="AH99" s="43" t="str">
        <f t="shared" si="90"/>
        <v/>
      </c>
      <c r="AI99" s="39"/>
      <c r="AJ99" s="56">
        <f t="shared" si="91"/>
        <v>0</v>
      </c>
      <c r="AK99" s="42"/>
      <c r="AL99" s="51" t="str">
        <f t="shared" si="92"/>
        <v/>
      </c>
      <c r="AM99" s="12" t="str">
        <f t="shared" si="93"/>
        <v/>
      </c>
      <c r="AN99" s="43"/>
      <c r="AO99" s="12" t="str">
        <f t="shared" si="94"/>
        <v/>
      </c>
      <c r="AP99" s="39"/>
      <c r="AQ99" s="68">
        <f t="shared" si="95"/>
        <v>0</v>
      </c>
      <c r="AR99" s="85"/>
      <c r="AS99" s="51" t="str">
        <f t="shared" si="96"/>
        <v/>
      </c>
      <c r="AT99" s="12" t="str">
        <f t="shared" si="97"/>
        <v/>
      </c>
      <c r="AU99" s="43"/>
      <c r="AV99" s="12" t="str">
        <f t="shared" si="98"/>
        <v/>
      </c>
      <c r="AW99" s="39"/>
      <c r="AX99" s="86">
        <f t="shared" si="99"/>
        <v>0</v>
      </c>
      <c r="AY99" s="85"/>
      <c r="AZ99" s="51" t="str">
        <f t="shared" si="100"/>
        <v/>
      </c>
      <c r="BA99" s="12" t="str">
        <f t="shared" si="101"/>
        <v/>
      </c>
      <c r="BB99" s="43"/>
      <c r="BC99" s="12" t="str">
        <f t="shared" si="102"/>
        <v/>
      </c>
      <c r="BD99" s="39"/>
      <c r="BE99" s="86">
        <f t="shared" si="103"/>
        <v>0</v>
      </c>
      <c r="BF99" s="85"/>
      <c r="BG99" s="51" t="str">
        <f t="shared" si="104"/>
        <v/>
      </c>
      <c r="BH99" s="12" t="str">
        <f t="shared" si="105"/>
        <v/>
      </c>
      <c r="BI99" s="43"/>
      <c r="BJ99" s="12" t="str">
        <f t="shared" si="106"/>
        <v/>
      </c>
      <c r="BK99" s="39"/>
      <c r="BL99" s="86">
        <f t="shared" si="107"/>
        <v>0</v>
      </c>
      <c r="BM99" s="85"/>
      <c r="BN99" s="51" t="str">
        <f t="shared" si="108"/>
        <v/>
      </c>
      <c r="BO99" s="12" t="str">
        <f t="shared" si="109"/>
        <v/>
      </c>
      <c r="BP99" s="43"/>
      <c r="BQ99" s="12" t="str">
        <f t="shared" si="110"/>
        <v/>
      </c>
      <c r="BR99" s="39"/>
      <c r="BS99" s="86">
        <f t="shared" si="111"/>
        <v>0</v>
      </c>
      <c r="BT99" s="6"/>
      <c r="BU99" s="64">
        <f t="shared" si="112"/>
        <v>0</v>
      </c>
      <c r="BV99" s="66"/>
      <c r="BW99" s="66"/>
    </row>
    <row r="100" spans="1:75" ht="16.5">
      <c r="A100" s="90"/>
      <c r="B100" s="40"/>
      <c r="C100" s="40"/>
      <c r="D100" s="40"/>
      <c r="E100" s="59">
        <f t="shared" si="113"/>
        <v>0</v>
      </c>
      <c r="F100" s="39"/>
      <c r="G100" s="58" t="str">
        <f>IF($F100&lt;&gt;"",VLOOKUP(F100,Armies!$A$1:$C$300,3,FALSE),"")</f>
        <v/>
      </c>
      <c r="H100" s="41"/>
      <c r="I100" s="42"/>
      <c r="J100" s="51" t="str">
        <f t="shared" si="76"/>
        <v/>
      </c>
      <c r="K100" s="43" t="str">
        <f t="shared" si="77"/>
        <v/>
      </c>
      <c r="L100" s="43"/>
      <c r="M100" s="43" t="str">
        <f t="shared" si="78"/>
        <v/>
      </c>
      <c r="N100" s="39"/>
      <c r="O100" s="56">
        <f t="shared" si="79"/>
        <v>0</v>
      </c>
      <c r="P100" s="42"/>
      <c r="Q100" s="51" t="str">
        <f t="shared" si="80"/>
        <v/>
      </c>
      <c r="R100" s="12" t="str">
        <f t="shared" si="81"/>
        <v/>
      </c>
      <c r="S100" s="43"/>
      <c r="T100" s="43" t="str">
        <f t="shared" si="82"/>
        <v/>
      </c>
      <c r="U100" s="39"/>
      <c r="V100" s="56">
        <f t="shared" si="83"/>
        <v>0</v>
      </c>
      <c r="W100" s="42"/>
      <c r="X100" s="51" t="str">
        <f t="shared" si="84"/>
        <v/>
      </c>
      <c r="Y100" s="12" t="str">
        <f t="shared" si="85"/>
        <v/>
      </c>
      <c r="Z100" s="43"/>
      <c r="AA100" s="43" t="str">
        <f t="shared" si="86"/>
        <v/>
      </c>
      <c r="AB100" s="39"/>
      <c r="AC100" s="56">
        <f t="shared" si="87"/>
        <v>0</v>
      </c>
      <c r="AD100" s="42"/>
      <c r="AE100" s="51" t="str">
        <f t="shared" si="88"/>
        <v/>
      </c>
      <c r="AF100" s="12" t="str">
        <f t="shared" si="89"/>
        <v/>
      </c>
      <c r="AG100" s="43"/>
      <c r="AH100" s="43" t="str">
        <f t="shared" si="90"/>
        <v/>
      </c>
      <c r="AI100" s="39"/>
      <c r="AJ100" s="56">
        <f t="shared" si="91"/>
        <v>0</v>
      </c>
      <c r="AK100" s="42"/>
      <c r="AL100" s="51" t="str">
        <f t="shared" si="92"/>
        <v/>
      </c>
      <c r="AM100" s="12" t="str">
        <f t="shared" si="93"/>
        <v/>
      </c>
      <c r="AN100" s="43"/>
      <c r="AO100" s="12" t="str">
        <f t="shared" si="94"/>
        <v/>
      </c>
      <c r="AP100" s="39"/>
      <c r="AQ100" s="68">
        <f t="shared" si="95"/>
        <v>0</v>
      </c>
      <c r="AR100" s="85"/>
      <c r="AS100" s="51" t="str">
        <f t="shared" si="96"/>
        <v/>
      </c>
      <c r="AT100" s="12" t="str">
        <f t="shared" si="97"/>
        <v/>
      </c>
      <c r="AU100" s="43"/>
      <c r="AV100" s="12" t="str">
        <f t="shared" si="98"/>
        <v/>
      </c>
      <c r="AW100" s="39"/>
      <c r="AX100" s="86">
        <f t="shared" si="99"/>
        <v>0</v>
      </c>
      <c r="AY100" s="85"/>
      <c r="AZ100" s="51" t="str">
        <f t="shared" si="100"/>
        <v/>
      </c>
      <c r="BA100" s="12" t="str">
        <f t="shared" si="101"/>
        <v/>
      </c>
      <c r="BB100" s="43"/>
      <c r="BC100" s="12" t="str">
        <f t="shared" si="102"/>
        <v/>
      </c>
      <c r="BD100" s="39"/>
      <c r="BE100" s="86">
        <f t="shared" si="103"/>
        <v>0</v>
      </c>
      <c r="BF100" s="85"/>
      <c r="BG100" s="51" t="str">
        <f t="shared" si="104"/>
        <v/>
      </c>
      <c r="BH100" s="12" t="str">
        <f t="shared" si="105"/>
        <v/>
      </c>
      <c r="BI100" s="43"/>
      <c r="BJ100" s="12" t="str">
        <f t="shared" si="106"/>
        <v/>
      </c>
      <c r="BK100" s="39"/>
      <c r="BL100" s="86">
        <f t="shared" si="107"/>
        <v>0</v>
      </c>
      <c r="BM100" s="85"/>
      <c r="BN100" s="51" t="str">
        <f t="shared" si="108"/>
        <v/>
      </c>
      <c r="BO100" s="12" t="str">
        <f t="shared" si="109"/>
        <v/>
      </c>
      <c r="BP100" s="43"/>
      <c r="BQ100" s="12" t="str">
        <f t="shared" si="110"/>
        <v/>
      </c>
      <c r="BR100" s="39"/>
      <c r="BS100" s="86">
        <f t="shared" si="111"/>
        <v>0</v>
      </c>
      <c r="BT100" s="6"/>
      <c r="BU100" s="64">
        <f t="shared" si="112"/>
        <v>0</v>
      </c>
      <c r="BV100" s="66"/>
      <c r="BW100" s="66"/>
    </row>
    <row r="101" spans="1:75" ht="16.5">
      <c r="A101" s="90"/>
      <c r="B101" s="40"/>
      <c r="C101" s="40"/>
      <c r="D101" s="40"/>
      <c r="E101" s="59">
        <f t="shared" ref="E101:E107" si="114">O101+V101+AC101+AJ101+AQ101+AX101+BE101+BL101+BS101</f>
        <v>0</v>
      </c>
      <c r="F101" s="39"/>
      <c r="G101" s="58" t="str">
        <f>IF($F101&lt;&gt;"",VLOOKUP(F101,Armies!$A$1:$C$300,3,FALSE),"")</f>
        <v/>
      </c>
      <c r="H101" s="41"/>
      <c r="I101" s="42"/>
      <c r="J101" s="51" t="str">
        <f t="shared" si="76"/>
        <v/>
      </c>
      <c r="K101" s="43" t="str">
        <f t="shared" si="77"/>
        <v/>
      </c>
      <c r="L101" s="43"/>
      <c r="M101" s="43" t="str">
        <f t="shared" si="78"/>
        <v/>
      </c>
      <c r="N101" s="39"/>
      <c r="O101" s="56">
        <f t="shared" si="79"/>
        <v>0</v>
      </c>
      <c r="P101" s="42"/>
      <c r="Q101" s="51" t="str">
        <f t="shared" si="80"/>
        <v/>
      </c>
      <c r="R101" s="12" t="str">
        <f t="shared" si="81"/>
        <v/>
      </c>
      <c r="S101" s="43"/>
      <c r="T101" s="43" t="str">
        <f t="shared" si="82"/>
        <v/>
      </c>
      <c r="U101" s="39"/>
      <c r="V101" s="56">
        <f t="shared" si="83"/>
        <v>0</v>
      </c>
      <c r="W101" s="42"/>
      <c r="X101" s="51" t="str">
        <f t="shared" si="84"/>
        <v/>
      </c>
      <c r="Y101" s="12" t="str">
        <f t="shared" si="85"/>
        <v/>
      </c>
      <c r="Z101" s="43"/>
      <c r="AA101" s="43" t="str">
        <f t="shared" si="86"/>
        <v/>
      </c>
      <c r="AB101" s="39"/>
      <c r="AC101" s="56">
        <f t="shared" si="87"/>
        <v>0</v>
      </c>
      <c r="AD101" s="42"/>
      <c r="AE101" s="51" t="str">
        <f t="shared" si="88"/>
        <v/>
      </c>
      <c r="AF101" s="12" t="str">
        <f t="shared" si="89"/>
        <v/>
      </c>
      <c r="AG101" s="43"/>
      <c r="AH101" s="43" t="str">
        <f t="shared" si="90"/>
        <v/>
      </c>
      <c r="AI101" s="39"/>
      <c r="AJ101" s="56">
        <f t="shared" si="91"/>
        <v>0</v>
      </c>
      <c r="AK101" s="42"/>
      <c r="AL101" s="51" t="str">
        <f t="shared" si="92"/>
        <v/>
      </c>
      <c r="AM101" s="12" t="str">
        <f t="shared" si="93"/>
        <v/>
      </c>
      <c r="AN101" s="43"/>
      <c r="AO101" s="12" t="str">
        <f t="shared" si="94"/>
        <v/>
      </c>
      <c r="AP101" s="39"/>
      <c r="AQ101" s="68">
        <f t="shared" si="95"/>
        <v>0</v>
      </c>
      <c r="AR101" s="85"/>
      <c r="AS101" s="51" t="str">
        <f t="shared" si="96"/>
        <v/>
      </c>
      <c r="AT101" s="12" t="str">
        <f t="shared" si="97"/>
        <v/>
      </c>
      <c r="AU101" s="43"/>
      <c r="AV101" s="12" t="str">
        <f t="shared" si="98"/>
        <v/>
      </c>
      <c r="AW101" s="39"/>
      <c r="AX101" s="86">
        <f t="shared" si="99"/>
        <v>0</v>
      </c>
      <c r="AY101" s="85"/>
      <c r="AZ101" s="51" t="str">
        <f t="shared" si="100"/>
        <v/>
      </c>
      <c r="BA101" s="12" t="str">
        <f t="shared" si="101"/>
        <v/>
      </c>
      <c r="BB101" s="43"/>
      <c r="BC101" s="12" t="str">
        <f t="shared" si="102"/>
        <v/>
      </c>
      <c r="BD101" s="39"/>
      <c r="BE101" s="86">
        <f t="shared" si="103"/>
        <v>0</v>
      </c>
      <c r="BF101" s="85"/>
      <c r="BG101" s="51" t="str">
        <f t="shared" si="104"/>
        <v/>
      </c>
      <c r="BH101" s="12" t="str">
        <f t="shared" si="105"/>
        <v/>
      </c>
      <c r="BI101" s="43"/>
      <c r="BJ101" s="12" t="str">
        <f t="shared" si="106"/>
        <v/>
      </c>
      <c r="BK101" s="39"/>
      <c r="BL101" s="86">
        <f t="shared" si="107"/>
        <v>0</v>
      </c>
      <c r="BM101" s="85"/>
      <c r="BN101" s="51" t="str">
        <f t="shared" si="108"/>
        <v/>
      </c>
      <c r="BO101" s="12" t="str">
        <f t="shared" si="109"/>
        <v/>
      </c>
      <c r="BP101" s="43"/>
      <c r="BQ101" s="12" t="str">
        <f t="shared" si="110"/>
        <v/>
      </c>
      <c r="BR101" s="39"/>
      <c r="BS101" s="86">
        <f t="shared" si="111"/>
        <v>0</v>
      </c>
      <c r="BT101" s="6"/>
      <c r="BU101" s="64">
        <f t="shared" si="112"/>
        <v>0</v>
      </c>
      <c r="BV101" s="66"/>
      <c r="BW101" s="66"/>
    </row>
    <row r="102" spans="1:75" ht="16.5">
      <c r="A102" s="90"/>
      <c r="B102" s="40"/>
      <c r="C102" s="40"/>
      <c r="D102" s="40"/>
      <c r="E102" s="59">
        <f t="shared" si="114"/>
        <v>0</v>
      </c>
      <c r="F102" s="39"/>
      <c r="G102" s="58" t="str">
        <f>IF($F102&lt;&gt;"",VLOOKUP(F102,Armies!$A$1:$C$300,3,FALSE),"")</f>
        <v/>
      </c>
      <c r="H102" s="41"/>
      <c r="I102" s="42"/>
      <c r="J102" s="51" t="str">
        <f t="shared" si="76"/>
        <v/>
      </c>
      <c r="K102" s="43" t="str">
        <f t="shared" si="77"/>
        <v/>
      </c>
      <c r="L102" s="43"/>
      <c r="M102" s="43" t="str">
        <f t="shared" si="78"/>
        <v/>
      </c>
      <c r="N102" s="39"/>
      <c r="O102" s="56">
        <f t="shared" si="79"/>
        <v>0</v>
      </c>
      <c r="P102" s="42"/>
      <c r="Q102" s="51" t="str">
        <f t="shared" si="80"/>
        <v/>
      </c>
      <c r="R102" s="12" t="str">
        <f t="shared" si="81"/>
        <v/>
      </c>
      <c r="S102" s="43"/>
      <c r="T102" s="43" t="str">
        <f t="shared" si="82"/>
        <v/>
      </c>
      <c r="U102" s="39"/>
      <c r="V102" s="56">
        <f t="shared" si="83"/>
        <v>0</v>
      </c>
      <c r="W102" s="42"/>
      <c r="X102" s="51" t="str">
        <f t="shared" si="84"/>
        <v/>
      </c>
      <c r="Y102" s="12" t="str">
        <f t="shared" si="85"/>
        <v/>
      </c>
      <c r="Z102" s="43"/>
      <c r="AA102" s="43" t="str">
        <f t="shared" si="86"/>
        <v/>
      </c>
      <c r="AB102" s="39"/>
      <c r="AC102" s="56">
        <f t="shared" si="87"/>
        <v>0</v>
      </c>
      <c r="AD102" s="42"/>
      <c r="AE102" s="51" t="str">
        <f t="shared" si="88"/>
        <v/>
      </c>
      <c r="AF102" s="12" t="str">
        <f t="shared" si="89"/>
        <v/>
      </c>
      <c r="AG102" s="43"/>
      <c r="AH102" s="43" t="str">
        <f t="shared" si="90"/>
        <v/>
      </c>
      <c r="AI102" s="39"/>
      <c r="AJ102" s="56">
        <f t="shared" si="91"/>
        <v>0</v>
      </c>
      <c r="AK102" s="42"/>
      <c r="AL102" s="51" t="str">
        <f t="shared" si="92"/>
        <v/>
      </c>
      <c r="AM102" s="12" t="str">
        <f t="shared" si="93"/>
        <v/>
      </c>
      <c r="AN102" s="43"/>
      <c r="AO102" s="12" t="str">
        <f t="shared" si="94"/>
        <v/>
      </c>
      <c r="AP102" s="39"/>
      <c r="AQ102" s="68">
        <f t="shared" si="95"/>
        <v>0</v>
      </c>
      <c r="AR102" s="85"/>
      <c r="AS102" s="51" t="str">
        <f t="shared" si="96"/>
        <v/>
      </c>
      <c r="AT102" s="12" t="str">
        <f t="shared" si="97"/>
        <v/>
      </c>
      <c r="AU102" s="43"/>
      <c r="AV102" s="12" t="str">
        <f t="shared" si="98"/>
        <v/>
      </c>
      <c r="AW102" s="39"/>
      <c r="AX102" s="86">
        <f t="shared" si="99"/>
        <v>0</v>
      </c>
      <c r="AY102" s="85"/>
      <c r="AZ102" s="51" t="str">
        <f t="shared" si="100"/>
        <v/>
      </c>
      <c r="BA102" s="12" t="str">
        <f t="shared" si="101"/>
        <v/>
      </c>
      <c r="BB102" s="43"/>
      <c r="BC102" s="12" t="str">
        <f t="shared" si="102"/>
        <v/>
      </c>
      <c r="BD102" s="39"/>
      <c r="BE102" s="86">
        <f t="shared" si="103"/>
        <v>0</v>
      </c>
      <c r="BF102" s="85"/>
      <c r="BG102" s="51" t="str">
        <f t="shared" si="104"/>
        <v/>
      </c>
      <c r="BH102" s="12" t="str">
        <f t="shared" si="105"/>
        <v/>
      </c>
      <c r="BI102" s="43"/>
      <c r="BJ102" s="12" t="str">
        <f t="shared" si="106"/>
        <v/>
      </c>
      <c r="BK102" s="39"/>
      <c r="BL102" s="86">
        <f t="shared" si="107"/>
        <v>0</v>
      </c>
      <c r="BM102" s="85"/>
      <c r="BN102" s="51" t="str">
        <f t="shared" si="108"/>
        <v/>
      </c>
      <c r="BO102" s="12" t="str">
        <f t="shared" si="109"/>
        <v/>
      </c>
      <c r="BP102" s="43"/>
      <c r="BQ102" s="12" t="str">
        <f t="shared" si="110"/>
        <v/>
      </c>
      <c r="BR102" s="39"/>
      <c r="BS102" s="86">
        <f t="shared" si="111"/>
        <v>0</v>
      </c>
      <c r="BT102" s="6"/>
      <c r="BU102" s="64">
        <f t="shared" si="112"/>
        <v>0</v>
      </c>
      <c r="BV102" s="66"/>
      <c r="BW102" s="66"/>
    </row>
    <row r="103" spans="1:75" ht="16.5">
      <c r="A103" s="90"/>
      <c r="B103" s="40"/>
      <c r="C103" s="40"/>
      <c r="D103" s="40"/>
      <c r="E103" s="59">
        <f t="shared" si="114"/>
        <v>0</v>
      </c>
      <c r="F103" s="39"/>
      <c r="G103" s="58" t="str">
        <f>IF($F103&lt;&gt;"",VLOOKUP(F103,Armies!$A$1:$C$300,3,FALSE),"")</f>
        <v/>
      </c>
      <c r="H103" s="41"/>
      <c r="I103" s="42"/>
      <c r="J103" s="51" t="str">
        <f t="shared" si="76"/>
        <v/>
      </c>
      <c r="K103" s="43" t="str">
        <f t="shared" si="77"/>
        <v/>
      </c>
      <c r="L103" s="43"/>
      <c r="M103" s="43" t="str">
        <f t="shared" si="78"/>
        <v/>
      </c>
      <c r="N103" s="39"/>
      <c r="O103" s="56">
        <f t="shared" si="79"/>
        <v>0</v>
      </c>
      <c r="P103" s="42"/>
      <c r="Q103" s="51" t="str">
        <f t="shared" si="80"/>
        <v/>
      </c>
      <c r="R103" s="12" t="str">
        <f t="shared" si="81"/>
        <v/>
      </c>
      <c r="S103" s="43"/>
      <c r="T103" s="43" t="str">
        <f t="shared" si="82"/>
        <v/>
      </c>
      <c r="U103" s="39"/>
      <c r="V103" s="56">
        <f t="shared" si="83"/>
        <v>0</v>
      </c>
      <c r="W103" s="42"/>
      <c r="X103" s="51" t="str">
        <f t="shared" si="84"/>
        <v/>
      </c>
      <c r="Y103" s="12" t="str">
        <f t="shared" si="85"/>
        <v/>
      </c>
      <c r="Z103" s="43"/>
      <c r="AA103" s="43" t="str">
        <f t="shared" si="86"/>
        <v/>
      </c>
      <c r="AB103" s="39"/>
      <c r="AC103" s="56">
        <f t="shared" si="87"/>
        <v>0</v>
      </c>
      <c r="AD103" s="42"/>
      <c r="AE103" s="51" t="str">
        <f t="shared" si="88"/>
        <v/>
      </c>
      <c r="AF103" s="12" t="str">
        <f t="shared" si="89"/>
        <v/>
      </c>
      <c r="AG103" s="43"/>
      <c r="AH103" s="43" t="str">
        <f t="shared" si="90"/>
        <v/>
      </c>
      <c r="AI103" s="39"/>
      <c r="AJ103" s="56">
        <f t="shared" si="91"/>
        <v>0</v>
      </c>
      <c r="AK103" s="42"/>
      <c r="AL103" s="51" t="str">
        <f t="shared" si="92"/>
        <v/>
      </c>
      <c r="AM103" s="12" t="str">
        <f t="shared" si="93"/>
        <v/>
      </c>
      <c r="AN103" s="43"/>
      <c r="AO103" s="12" t="str">
        <f t="shared" si="94"/>
        <v/>
      </c>
      <c r="AP103" s="39"/>
      <c r="AQ103" s="68">
        <f t="shared" si="95"/>
        <v>0</v>
      </c>
      <c r="AR103" s="85"/>
      <c r="AS103" s="51" t="str">
        <f t="shared" si="96"/>
        <v/>
      </c>
      <c r="AT103" s="12" t="str">
        <f t="shared" si="97"/>
        <v/>
      </c>
      <c r="AU103" s="43"/>
      <c r="AV103" s="12" t="str">
        <f t="shared" si="98"/>
        <v/>
      </c>
      <c r="AW103" s="39"/>
      <c r="AX103" s="86">
        <f t="shared" si="99"/>
        <v>0</v>
      </c>
      <c r="AY103" s="85"/>
      <c r="AZ103" s="51" t="str">
        <f t="shared" si="100"/>
        <v/>
      </c>
      <c r="BA103" s="12" t="str">
        <f t="shared" si="101"/>
        <v/>
      </c>
      <c r="BB103" s="43"/>
      <c r="BC103" s="12" t="str">
        <f t="shared" si="102"/>
        <v/>
      </c>
      <c r="BD103" s="39"/>
      <c r="BE103" s="86">
        <f t="shared" si="103"/>
        <v>0</v>
      </c>
      <c r="BF103" s="85"/>
      <c r="BG103" s="51" t="str">
        <f t="shared" si="104"/>
        <v/>
      </c>
      <c r="BH103" s="12" t="str">
        <f t="shared" si="105"/>
        <v/>
      </c>
      <c r="BI103" s="43"/>
      <c r="BJ103" s="12" t="str">
        <f t="shared" si="106"/>
        <v/>
      </c>
      <c r="BK103" s="39"/>
      <c r="BL103" s="86">
        <f t="shared" si="107"/>
        <v>0</v>
      </c>
      <c r="BM103" s="85"/>
      <c r="BN103" s="51" t="str">
        <f t="shared" si="108"/>
        <v/>
      </c>
      <c r="BO103" s="12" t="str">
        <f t="shared" si="109"/>
        <v/>
      </c>
      <c r="BP103" s="43"/>
      <c r="BQ103" s="12" t="str">
        <f t="shared" si="110"/>
        <v/>
      </c>
      <c r="BR103" s="39"/>
      <c r="BS103" s="86">
        <f t="shared" si="111"/>
        <v>0</v>
      </c>
      <c r="BT103" s="6"/>
      <c r="BU103" s="64">
        <f t="shared" si="112"/>
        <v>0</v>
      </c>
      <c r="BV103" s="66"/>
      <c r="BW103" s="66"/>
    </row>
    <row r="104" spans="1:75" ht="16.5">
      <c r="A104" s="90"/>
      <c r="B104" s="40"/>
      <c r="C104" s="40"/>
      <c r="D104" s="40"/>
      <c r="E104" s="59">
        <f t="shared" si="114"/>
        <v>0</v>
      </c>
      <c r="F104" s="39"/>
      <c r="G104" s="58" t="str">
        <f>IF($F104&lt;&gt;"",VLOOKUP(F104,Armies!$A$1:$C$300,3,FALSE),"")</f>
        <v/>
      </c>
      <c r="H104" s="41"/>
      <c r="I104" s="42"/>
      <c r="J104" s="51" t="str">
        <f t="shared" ref="J104:J135" si="115">IF(I104&lt;&gt;"",VLOOKUP(I104,$A$8:$C$107,2,FALSE),"")</f>
        <v/>
      </c>
      <c r="K104" s="43" t="str">
        <f t="shared" si="77"/>
        <v/>
      </c>
      <c r="L104" s="43"/>
      <c r="M104" s="43" t="str">
        <f t="shared" ref="M104:M135" si="116">IF(L104&lt;&gt;"",IF(L104="Victoire",IF(VLOOKUP(I104,$A$8:$L$107,12,FALSE)="Défaite","OK","ERR"),IF(L104="Défaite",IF(VLOOKUP(I104,$A$8:$L$107,12,FALSE)="Victoire","OK","ERR"),IF(L104="Nul",IF(VLOOKUP(I104,$A$8:$L$107,12,FALSE)="Nul","OK","ERR")))),"")</f>
        <v/>
      </c>
      <c r="N104" s="39"/>
      <c r="O104" s="56">
        <f t="shared" ref="O104:O135" si="117">IF(L104="Victoire",100-ROUNDDOWN(20*N104/$H104,0),
IF(L104="Défaite",10+ROUNDDOWN(20*VLOOKUP(I104,$A$8:$N$107,14,FALSE)/VLOOKUP(I104,$A$8:$H$107,8,FALSE),0),
IF(AND(L104="Nul",$N104&lt;&gt;$H104),40+(2*ROUNDDOWN(10*VLOOKUP(I104,$A$8:$N$107,14,FALSE)/VLOOKUP(I104,$A$8:$H$107,8,FALSE),0)-ROUNDDOWN(10*N104/$H104,0)),IF(AND(L104="Nul",$N104=$H104),58,0))))</f>
        <v>0</v>
      </c>
      <c r="P104" s="42"/>
      <c r="Q104" s="51" t="str">
        <f t="shared" ref="Q104:Q135" si="118">IF(P104&lt;&gt;"",VLOOKUP(P104,$A$8:$C$107,2,FALSE),"")</f>
        <v/>
      </c>
      <c r="R104" s="12" t="str">
        <f t="shared" si="81"/>
        <v/>
      </c>
      <c r="S104" s="43"/>
      <c r="T104" s="43" t="str">
        <f t="shared" ref="T104:T135" si="119">IF(S104&lt;&gt;"",IF(S104="Victoire",IF(VLOOKUP(P104,$A$8:$AO$107,19,FALSE)="Défaite","OK","ERR"),IF(S104="Défaite",IF(VLOOKUP(P104,$A$8:$AO$107,19,FALSE)="Victoire","OK","ERR"),IF(S104="Nul",IF(VLOOKUP(P104,$A$8:$AO$107,19,FALSE)="Nul","OK","ERR")))),"")</f>
        <v/>
      </c>
      <c r="U104" s="39"/>
      <c r="V104" s="56">
        <f t="shared" ref="V104:V135" si="120">IF(S104="Victoire",100-ROUNDDOWN(20*U104/$H104,0),
IF(S104="Défaite",10+ROUNDDOWN(20*VLOOKUP(P104,$A$8:$AO$107,21,FALSE)/VLOOKUP(P104,$A$8:$H$107,8,FALSE),0),
IF(AND(S104="Nul",$U104&lt;&gt;$H104),40+(2*ROUNDDOWN(10*VLOOKUP(P104,$A$8:$AO$107,21,FALSE)/VLOOKUP(P104,$A$8:$H$107,8,FALSE),0)-ROUNDDOWN(10*U104/$H104,0)),IF(AND(S104="Nul",$U104=$H104),58,0))))</f>
        <v>0</v>
      </c>
      <c r="W104" s="42"/>
      <c r="X104" s="51" t="str">
        <f t="shared" ref="X104:X135" si="121">IF(W104&lt;&gt;"",VLOOKUP(W104,$A$8:$C$107,2,FALSE),"")</f>
        <v/>
      </c>
      <c r="Y104" s="12" t="str">
        <f t="shared" si="85"/>
        <v/>
      </c>
      <c r="Z104" s="43"/>
      <c r="AA104" s="43" t="str">
        <f t="shared" ref="AA104:AA135" si="122">IF(Z104&lt;&gt;"",IF(Z104="Victoire",IF(VLOOKUP(W104,$A$8:$AO$107,26,FALSE)="Défaite","OK","ERR"),IF(Z104="Défaite",IF(VLOOKUP(W104,$A$8:$AO$107,26,FALSE)="Victoire","OK","ERR"),IF(Z104="Nul",IF(VLOOKUP(W104,$A$8:$AO$107,26,FALSE)="Nul","OK","ERR")))),"")</f>
        <v/>
      </c>
      <c r="AB104" s="39"/>
      <c r="AC104" s="56">
        <f t="shared" ref="AC104:AC135" si="123">IF(Z104="Victoire",100-ROUNDDOWN(20*AB104/$H104,0),
IF(Z104="Défaite",10+ROUNDDOWN(20*VLOOKUP(W104,$A$8:$AO$107,28,FALSE)/VLOOKUP(W104,$A$8:$H$107,8,FALSE),0),
IF(AND(Z104="Nul",$AB104&lt;&gt;$H104),40+(2*ROUNDDOWN(10*VLOOKUP(W104,$A$8:$AO$107,28,FALSE)/VLOOKUP(W104,$A$8:$H$107,8,FALSE),0)-ROUNDDOWN(10*AB104/$H104,0)),IF(AND(Z104="Nul",$AB104=$H104),58,0))))</f>
        <v>0</v>
      </c>
      <c r="AD104" s="42"/>
      <c r="AE104" s="51" t="str">
        <f t="shared" ref="AE104:AE135" si="124">IF(AD104&lt;&gt;"",VLOOKUP(AD104,$A$8:$C$107,2,FALSE),"")</f>
        <v/>
      </c>
      <c r="AF104" s="12" t="str">
        <f t="shared" si="89"/>
        <v/>
      </c>
      <c r="AG104" s="43"/>
      <c r="AH104" s="43" t="str">
        <f t="shared" ref="AH104:AH135" si="125">IF(AG104&lt;&gt;"",IF(AG104="Victoire",IF(VLOOKUP(AD104,$A$8:$AO$107,33,FALSE)="Défaite","OK","ERR"),IF(AG104="Défaite",IF(VLOOKUP(AD104,$A$8:$AO$107,33,FALSE)="Victoire","OK","ERR"),IF(AG104="Nul",IF(VLOOKUP(AD104,$A$8:$AO$107,33,FALSE)="Nul","OK","ERR")))),"")</f>
        <v/>
      </c>
      <c r="AI104" s="39"/>
      <c r="AJ104" s="56">
        <f t="shared" ref="AJ104:AJ135" si="126">IF(AG104="Victoire",100-ROUNDDOWN(20*AI104/$H104,0),
IF(AG104="Défaite",10+ROUNDDOWN(20*VLOOKUP(AD104,$A$8:$AO$107,35,FALSE)/VLOOKUP(AD104,$A$8:$H$107,8,FALSE),0),
IF(AND(AG104="Nul",$AI104&lt;&gt;$H104),40+(2*ROUNDDOWN(10*VLOOKUP(AD104,$A$8:$AO$107,35,FALSE)/VLOOKUP(AD104,$A$8:$H$107,8,FALSE),0)-ROUNDDOWN(10*AI104/$H104,0)),IF(AND(AG104="Nul",$AI104=$H104),58,0))))</f>
        <v>0</v>
      </c>
      <c r="AK104" s="42"/>
      <c r="AL104" s="51" t="str">
        <f t="shared" ref="AL104:AL135" si="127">IF(AK104&lt;&gt;"",VLOOKUP(AK104,$A$8:$C$107,2,FALSE),"")</f>
        <v/>
      </c>
      <c r="AM104" s="12" t="str">
        <f t="shared" si="93"/>
        <v/>
      </c>
      <c r="AN104" s="43"/>
      <c r="AO104" s="12" t="str">
        <f t="shared" ref="AO104:AO135" si="128">IF(AN104&lt;&gt;"",IF(AN104="Victoire",IF(VLOOKUP(AK104,$A$8:$AO$107,40,FALSE)="Défaite","OK","ERR"),IF(AN104="Défaite",IF(VLOOKUP(AK104,$A$8:$AO$107,40,FALSE)="Victoire","OK","ERR"),IF(AN104="Nul",IF(VLOOKUP(AK104,$A$8:$AO$107,40,FALSE)="Nul","OK","ERR")))),"")</f>
        <v/>
      </c>
      <c r="AP104" s="39"/>
      <c r="AQ104" s="68">
        <f t="shared" ref="AQ104:AQ135" si="129">IF(AN104="Victoire",100-ROUNDDOWN(20*AP104/$H104,0),
IF(AN104="Défaite",10+ROUNDDOWN(20*VLOOKUP(AK104,$A$8:$CB$107,42,FALSE)/VLOOKUP(AK104,$A$8:$H$107,8,FALSE),0),
IF(AND(AN104="Nul",$AP104&lt;&gt;$H104),40+(2*ROUNDDOWN(10*VLOOKUP(AK104,$A$8:$CB$107,42,FALSE)/VLOOKUP(AK104,$A$8:$H$107,8,FALSE),0)-ROUNDDOWN(10*AP104/$H104,0)),IF(AND(AN104="Nul",$AP104=$H104),58,0))))</f>
        <v>0</v>
      </c>
      <c r="AR104" s="85"/>
      <c r="AS104" s="51" t="str">
        <f t="shared" ref="AS104:AS135" si="130">IF(AR104&lt;&gt;"",VLOOKUP(AR104,$A$8:$C$107,2,FALSE),"")</f>
        <v/>
      </c>
      <c r="AT104" s="12" t="str">
        <f t="shared" si="97"/>
        <v/>
      </c>
      <c r="AU104" s="43"/>
      <c r="AV104" s="12" t="str">
        <f t="shared" ref="AV104:AV135" si="131">IF(AU104&lt;&gt;"",IF(AU104="Victoire",IF(VLOOKUP(AR104,$A$8:$BL$107,47,FALSE)="Défaite","OK","ERR"),IF(AU104="Défaite",IF(VLOOKUP(AR104,$A$8:$BL$107,47,FALSE)="Victoire","OK","ERR"),IF(AU104="Nul",IF(VLOOKUP(AR104,$A$8:$BL$107,47,FALSE)="Nul","OK","ERR")))),"")</f>
        <v/>
      </c>
      <c r="AW104" s="39"/>
      <c r="AX104" s="86">
        <f t="shared" ref="AX104:AX135" si="132">IF(AU104="Victoire",100-ROUNDDOWN(20*AW104/$H104,0),
IF(AU104="Défaite",10+ROUNDDOWN(20*VLOOKUP(AR104,$A$8:$CB$107,49,FALSE)/VLOOKUP(AR104,$A$8:$H$107,8,FALSE),0),
IF(AND(AU104="Nul",$AW104&lt;&gt;$H104),40+(2*ROUNDDOWN(10*VLOOKUP(AR104,$A$8:$CB$107,49,FALSE)/VLOOKUP(AR104,$A$8:$H$107,8,FALSE),0)-ROUNDDOWN(10*AW104/$H104,0)),IF(AND(AU104="Nul",$AW104=$H104),58,0))))</f>
        <v>0</v>
      </c>
      <c r="AY104" s="85"/>
      <c r="AZ104" s="51" t="str">
        <f t="shared" ref="AZ104:AZ135" si="133">IF(AY104&lt;&gt;"",VLOOKUP(AY104,$A$8:$C$107,2,FALSE),"")</f>
        <v/>
      </c>
      <c r="BA104" s="12" t="str">
        <f t="shared" si="101"/>
        <v/>
      </c>
      <c r="BB104" s="43"/>
      <c r="BC104" s="12" t="str">
        <f t="shared" ref="BC104:BC135" si="134">IF(BB104&lt;&gt;"",IF(BB104="Victoire",IF(VLOOKUP(AY104,$A$8:$BL$107,54,FALSE)="Défaite","OK","ERR"),IF(BB104="Défaite",IF(VLOOKUP(AY104,$A$8:$BL$107,54,FALSE)="Victoire","OK","ERR"),IF(BB104="Nul",IF(VLOOKUP(AY104,$A$8:$BL$107,54,FALSE)="Nul","OK","ERR")))),"")</f>
        <v/>
      </c>
      <c r="BD104" s="39"/>
      <c r="BE104" s="86">
        <f t="shared" ref="BE104:BE135" si="135">IF(BB104="Victoire",100-ROUNDDOWN(20*BD104/$H104,0),
IF(BB104="Défaite",10+ROUNDDOWN(20*VLOOKUP(AY104,$A$8:$CB$107,56,FALSE)/VLOOKUP(AY104,$A$8:$H$107,8,FALSE),0),
IF(AND(BB104="Nul",$BD104&lt;&gt;$H104),40+(2*ROUNDDOWN(10*VLOOKUP(AY104,$A$8:$CB$107,56,FALSE)/VLOOKUP(AY104,$A$8:$H$107,8,FALSE),0)-ROUNDDOWN(10*BD104/$H104,0)),IF(AND(BB104="Nul",$BD104=$H104),58,0))))</f>
        <v>0</v>
      </c>
      <c r="BF104" s="85"/>
      <c r="BG104" s="51" t="str">
        <f t="shared" ref="BG104:BG135" si="136">IF(BF104&lt;&gt;"",VLOOKUP(BF104,$A$8:$C$107,2,FALSE),"")</f>
        <v/>
      </c>
      <c r="BH104" s="12" t="str">
        <f t="shared" si="105"/>
        <v/>
      </c>
      <c r="BI104" s="43"/>
      <c r="BJ104" s="12" t="str">
        <f t="shared" ref="BJ104:BJ135" si="137">IF(BI104&lt;&gt;"",IF(BI104="Victoire",IF(VLOOKUP(BF104,$A$8:$BL$107,61,FALSE)="Défaite","OK","ERR"),IF(BI104="Défaite",IF(VLOOKUP(BF104,$A$8:$BL$107,61,FALSE)="Victoire","OK","ERR"),IF(BI104="Nul",IF(VLOOKUP(BF104,$A$8:$BL$107,61,FALSE)="Nul","OK","ERR")))),"")</f>
        <v/>
      </c>
      <c r="BK104" s="39"/>
      <c r="BL104" s="86">
        <f t="shared" ref="BL104:BL135" si="138">IF(BI104="Victoire",100-ROUNDDOWN(20*BK104/$H104,0),
IF(BI104="Défaite",10+ROUNDDOWN(20*VLOOKUP(BF104,$A$8:$CB$107,63,FALSE)/VLOOKUP(BF104,$A$8:$H$107,8,FALSE),0),
IF(AND(BI104="Nul",$BK104&lt;&gt;$H104),40+(2*ROUNDDOWN(10*VLOOKUP(BF104,$A$8:$CB$107,63,FALSE)/VLOOKUP(BF104,$A$8:$H$107,8,FALSE),0)-ROUNDDOWN(10*BK104/$H104,0)),IF(AND(BI104="Nul",$BK104=$H104),58,0))))</f>
        <v>0</v>
      </c>
      <c r="BM104" s="85"/>
      <c r="BN104" s="51" t="str">
        <f t="shared" ref="BN104:BN135" si="139">IF(BM104&lt;&gt;"",VLOOKUP(BM104,$A$8:$C$107,2,FALSE),"")</f>
        <v/>
      </c>
      <c r="BO104" s="12" t="str">
        <f t="shared" si="109"/>
        <v/>
      </c>
      <c r="BP104" s="43"/>
      <c r="BQ104" s="12" t="str">
        <f t="shared" ref="BQ104:BQ135" si="140">IF(BP104&lt;&gt;"",IF(BP104="Victoire",IF(VLOOKUP(BM104,$A$8:$BS$107,68,FALSE)="Défaite","OK","ERR"),IF(BP104="Défaite",IF(VLOOKUP(BM104,$A$8:$BS$107,68,FALSE)="Victoire","OK","ERR"),IF(BP104="Nul",IF(VLOOKUP(BM104,$A$8:$BS$107,68,FALSE)="Nul","OK","ERR")))),"")</f>
        <v/>
      </c>
      <c r="BR104" s="39"/>
      <c r="BS104" s="86">
        <f t="shared" ref="BS104:BS135" si="141">IF(BP104="Victoire",100-ROUNDDOWN(20*BR104/$H104,0),
IF(BP104="Défaite",10+ROUNDDOWN(20*VLOOKUP(BM104,$A$8:$CB$107,70,FALSE)/VLOOKUP(BM104,$A$8:$H$107,8,FALSE),0),
IF(AND(BP104="Nul",$BR104&lt;&gt;$H104),40+(2*ROUNDDOWN(10*VLOOKUP(BM104,$A$8:$CB$107,70,FALSE)/VLOOKUP(BM104,$A$8:$H$107,8,FALSE),0)-ROUNDDOWN(10*BR104/$H104,0)),IF(AND(BP104="Nul",$BR104=$H104),58,0))))</f>
        <v>0</v>
      </c>
      <c r="BT104" s="6"/>
      <c r="BU104" s="64">
        <f t="shared" si="112"/>
        <v>0</v>
      </c>
      <c r="BV104" s="66"/>
      <c r="BW104" s="66"/>
    </row>
    <row r="105" spans="1:75" ht="16.5">
      <c r="A105" s="90"/>
      <c r="B105" s="40"/>
      <c r="C105" s="40"/>
      <c r="D105" s="40"/>
      <c r="E105" s="59">
        <f t="shared" si="114"/>
        <v>0</v>
      </c>
      <c r="F105" s="39"/>
      <c r="G105" s="58" t="str">
        <f>IF($F105&lt;&gt;"",VLOOKUP(F105,Armies!$A$1:$C$300,3,FALSE),"")</f>
        <v/>
      </c>
      <c r="H105" s="41"/>
      <c r="I105" s="42"/>
      <c r="J105" s="51" t="str">
        <f t="shared" si="115"/>
        <v/>
      </c>
      <c r="K105" s="43" t="str">
        <f t="shared" si="77"/>
        <v/>
      </c>
      <c r="L105" s="43"/>
      <c r="M105" s="43" t="str">
        <f t="shared" si="116"/>
        <v/>
      </c>
      <c r="N105" s="39"/>
      <c r="O105" s="56">
        <f t="shared" si="117"/>
        <v>0</v>
      </c>
      <c r="P105" s="42"/>
      <c r="Q105" s="51" t="str">
        <f t="shared" si="118"/>
        <v/>
      </c>
      <c r="R105" s="12" t="str">
        <f t="shared" si="81"/>
        <v/>
      </c>
      <c r="S105" s="43"/>
      <c r="T105" s="43" t="str">
        <f t="shared" si="119"/>
        <v/>
      </c>
      <c r="U105" s="39"/>
      <c r="V105" s="56">
        <f t="shared" si="120"/>
        <v>0</v>
      </c>
      <c r="W105" s="42"/>
      <c r="X105" s="51" t="str">
        <f t="shared" si="121"/>
        <v/>
      </c>
      <c r="Y105" s="12" t="str">
        <f t="shared" si="85"/>
        <v/>
      </c>
      <c r="Z105" s="43"/>
      <c r="AA105" s="43" t="str">
        <f t="shared" si="122"/>
        <v/>
      </c>
      <c r="AB105" s="39"/>
      <c r="AC105" s="56">
        <f t="shared" si="123"/>
        <v>0</v>
      </c>
      <c r="AD105" s="42"/>
      <c r="AE105" s="51" t="str">
        <f t="shared" si="124"/>
        <v/>
      </c>
      <c r="AF105" s="12" t="str">
        <f t="shared" si="89"/>
        <v/>
      </c>
      <c r="AG105" s="43"/>
      <c r="AH105" s="43" t="str">
        <f t="shared" si="125"/>
        <v/>
      </c>
      <c r="AI105" s="39"/>
      <c r="AJ105" s="56">
        <f t="shared" si="126"/>
        <v>0</v>
      </c>
      <c r="AK105" s="42"/>
      <c r="AL105" s="51" t="str">
        <f t="shared" si="127"/>
        <v/>
      </c>
      <c r="AM105" s="12" t="str">
        <f t="shared" si="93"/>
        <v/>
      </c>
      <c r="AN105" s="43"/>
      <c r="AO105" s="12" t="str">
        <f t="shared" si="128"/>
        <v/>
      </c>
      <c r="AP105" s="39"/>
      <c r="AQ105" s="68">
        <f t="shared" si="129"/>
        <v>0</v>
      </c>
      <c r="AR105" s="85"/>
      <c r="AS105" s="51" t="str">
        <f t="shared" si="130"/>
        <v/>
      </c>
      <c r="AT105" s="12" t="str">
        <f t="shared" si="97"/>
        <v/>
      </c>
      <c r="AU105" s="43"/>
      <c r="AV105" s="12" t="str">
        <f t="shared" si="131"/>
        <v/>
      </c>
      <c r="AW105" s="39"/>
      <c r="AX105" s="86">
        <f t="shared" si="132"/>
        <v>0</v>
      </c>
      <c r="AY105" s="85"/>
      <c r="AZ105" s="51" t="str">
        <f t="shared" si="133"/>
        <v/>
      </c>
      <c r="BA105" s="12" t="str">
        <f t="shared" si="101"/>
        <v/>
      </c>
      <c r="BB105" s="43"/>
      <c r="BC105" s="12" t="str">
        <f t="shared" si="134"/>
        <v/>
      </c>
      <c r="BD105" s="39"/>
      <c r="BE105" s="86">
        <f t="shared" si="135"/>
        <v>0</v>
      </c>
      <c r="BF105" s="85"/>
      <c r="BG105" s="51" t="str">
        <f t="shared" si="136"/>
        <v/>
      </c>
      <c r="BH105" s="12" t="str">
        <f t="shared" si="105"/>
        <v/>
      </c>
      <c r="BI105" s="43"/>
      <c r="BJ105" s="12" t="str">
        <f t="shared" si="137"/>
        <v/>
      </c>
      <c r="BK105" s="39"/>
      <c r="BL105" s="86">
        <f t="shared" si="138"/>
        <v>0</v>
      </c>
      <c r="BM105" s="85"/>
      <c r="BN105" s="51" t="str">
        <f t="shared" si="139"/>
        <v/>
      </c>
      <c r="BO105" s="12" t="str">
        <f t="shared" si="109"/>
        <v/>
      </c>
      <c r="BP105" s="43"/>
      <c r="BQ105" s="12" t="str">
        <f t="shared" si="140"/>
        <v/>
      </c>
      <c r="BR105" s="39"/>
      <c r="BS105" s="86">
        <f t="shared" si="141"/>
        <v>0</v>
      </c>
      <c r="BT105" s="6"/>
      <c r="BU105" s="64">
        <f t="shared" si="112"/>
        <v>0</v>
      </c>
      <c r="BV105" s="66"/>
      <c r="BW105" s="66"/>
    </row>
    <row r="106" spans="1:75" ht="16.5">
      <c r="A106" s="90"/>
      <c r="B106" s="40"/>
      <c r="C106" s="40"/>
      <c r="D106" s="40"/>
      <c r="E106" s="59">
        <f t="shared" si="114"/>
        <v>0</v>
      </c>
      <c r="F106" s="39"/>
      <c r="G106" s="58" t="str">
        <f>IF($F106&lt;&gt;"",VLOOKUP(F106,Armies!$A$1:$C$300,3,FALSE),"")</f>
        <v/>
      </c>
      <c r="H106" s="41"/>
      <c r="I106" s="42"/>
      <c r="J106" s="51" t="str">
        <f t="shared" si="115"/>
        <v/>
      </c>
      <c r="K106" s="43" t="str">
        <f t="shared" si="77"/>
        <v/>
      </c>
      <c r="L106" s="43"/>
      <c r="M106" s="43" t="str">
        <f t="shared" si="116"/>
        <v/>
      </c>
      <c r="N106" s="39"/>
      <c r="O106" s="56">
        <f t="shared" si="117"/>
        <v>0</v>
      </c>
      <c r="P106" s="42"/>
      <c r="Q106" s="51" t="str">
        <f t="shared" si="118"/>
        <v/>
      </c>
      <c r="R106" s="12" t="str">
        <f t="shared" si="81"/>
        <v/>
      </c>
      <c r="S106" s="43"/>
      <c r="T106" s="43" t="str">
        <f t="shared" si="119"/>
        <v/>
      </c>
      <c r="U106" s="39"/>
      <c r="V106" s="56">
        <f t="shared" si="120"/>
        <v>0</v>
      </c>
      <c r="W106" s="42"/>
      <c r="X106" s="51" t="str">
        <f t="shared" si="121"/>
        <v/>
      </c>
      <c r="Y106" s="12" t="str">
        <f t="shared" si="85"/>
        <v/>
      </c>
      <c r="Z106" s="43"/>
      <c r="AA106" s="43" t="str">
        <f t="shared" si="122"/>
        <v/>
      </c>
      <c r="AB106" s="39"/>
      <c r="AC106" s="56">
        <f t="shared" si="123"/>
        <v>0</v>
      </c>
      <c r="AD106" s="42"/>
      <c r="AE106" s="51" t="str">
        <f t="shared" si="124"/>
        <v/>
      </c>
      <c r="AF106" s="12" t="str">
        <f t="shared" si="89"/>
        <v/>
      </c>
      <c r="AG106" s="43"/>
      <c r="AH106" s="43" t="str">
        <f t="shared" si="125"/>
        <v/>
      </c>
      <c r="AI106" s="39"/>
      <c r="AJ106" s="56">
        <f t="shared" si="126"/>
        <v>0</v>
      </c>
      <c r="AK106" s="42"/>
      <c r="AL106" s="51" t="str">
        <f t="shared" si="127"/>
        <v/>
      </c>
      <c r="AM106" s="12" t="str">
        <f t="shared" si="93"/>
        <v/>
      </c>
      <c r="AN106" s="43"/>
      <c r="AO106" s="12" t="str">
        <f t="shared" si="128"/>
        <v/>
      </c>
      <c r="AP106" s="39"/>
      <c r="AQ106" s="68">
        <f t="shared" si="129"/>
        <v>0</v>
      </c>
      <c r="AR106" s="85"/>
      <c r="AS106" s="51" t="str">
        <f t="shared" si="130"/>
        <v/>
      </c>
      <c r="AT106" s="12" t="str">
        <f t="shared" si="97"/>
        <v/>
      </c>
      <c r="AU106" s="43"/>
      <c r="AV106" s="12" t="str">
        <f t="shared" si="131"/>
        <v/>
      </c>
      <c r="AW106" s="39"/>
      <c r="AX106" s="86">
        <f t="shared" si="132"/>
        <v>0</v>
      </c>
      <c r="AY106" s="85"/>
      <c r="AZ106" s="51" t="str">
        <f t="shared" si="133"/>
        <v/>
      </c>
      <c r="BA106" s="12" t="str">
        <f t="shared" si="101"/>
        <v/>
      </c>
      <c r="BB106" s="43"/>
      <c r="BC106" s="12" t="str">
        <f t="shared" si="134"/>
        <v/>
      </c>
      <c r="BD106" s="39"/>
      <c r="BE106" s="86">
        <f t="shared" si="135"/>
        <v>0</v>
      </c>
      <c r="BF106" s="85"/>
      <c r="BG106" s="51" t="str">
        <f t="shared" si="136"/>
        <v/>
      </c>
      <c r="BH106" s="12" t="str">
        <f t="shared" si="105"/>
        <v/>
      </c>
      <c r="BI106" s="43"/>
      <c r="BJ106" s="12" t="str">
        <f t="shared" si="137"/>
        <v/>
      </c>
      <c r="BK106" s="39"/>
      <c r="BL106" s="86">
        <f t="shared" si="138"/>
        <v>0</v>
      </c>
      <c r="BM106" s="85"/>
      <c r="BN106" s="51" t="str">
        <f t="shared" si="139"/>
        <v/>
      </c>
      <c r="BO106" s="12" t="str">
        <f t="shared" si="109"/>
        <v/>
      </c>
      <c r="BP106" s="43"/>
      <c r="BQ106" s="12" t="str">
        <f t="shared" si="140"/>
        <v/>
      </c>
      <c r="BR106" s="39"/>
      <c r="BS106" s="86">
        <f t="shared" si="141"/>
        <v>0</v>
      </c>
      <c r="BT106" s="6"/>
      <c r="BU106" s="64">
        <f t="shared" si="112"/>
        <v>0</v>
      </c>
      <c r="BV106" s="66"/>
      <c r="BW106" s="66"/>
    </row>
    <row r="107" spans="1:75" ht="16.5">
      <c r="A107" s="90"/>
      <c r="B107" s="40"/>
      <c r="C107" s="40"/>
      <c r="D107" s="40"/>
      <c r="E107" s="59">
        <f t="shared" si="114"/>
        <v>0</v>
      </c>
      <c r="F107" s="39"/>
      <c r="G107" s="58" t="str">
        <f>IF($F107&lt;&gt;"",VLOOKUP(F107,Armies!$A$1:$C$300,3,FALSE),"")</f>
        <v/>
      </c>
      <c r="H107" s="41"/>
      <c r="I107" s="42"/>
      <c r="J107" s="51" t="str">
        <f t="shared" si="115"/>
        <v/>
      </c>
      <c r="K107" s="43" t="str">
        <f t="shared" si="77"/>
        <v/>
      </c>
      <c r="L107" s="43"/>
      <c r="M107" s="43" t="str">
        <f t="shared" si="116"/>
        <v/>
      </c>
      <c r="N107" s="39"/>
      <c r="O107" s="56">
        <f t="shared" si="117"/>
        <v>0</v>
      </c>
      <c r="P107" s="42"/>
      <c r="Q107" s="51" t="str">
        <f t="shared" si="118"/>
        <v/>
      </c>
      <c r="R107" s="12" t="str">
        <f t="shared" si="81"/>
        <v/>
      </c>
      <c r="S107" s="43"/>
      <c r="T107" s="43" t="str">
        <f t="shared" si="119"/>
        <v/>
      </c>
      <c r="U107" s="39"/>
      <c r="V107" s="56">
        <f t="shared" si="120"/>
        <v>0</v>
      </c>
      <c r="W107" s="42"/>
      <c r="X107" s="51" t="str">
        <f t="shared" si="121"/>
        <v/>
      </c>
      <c r="Y107" s="12" t="str">
        <f t="shared" si="85"/>
        <v/>
      </c>
      <c r="Z107" s="43"/>
      <c r="AA107" s="43" t="str">
        <f t="shared" si="122"/>
        <v/>
      </c>
      <c r="AB107" s="39"/>
      <c r="AC107" s="56">
        <f t="shared" si="123"/>
        <v>0</v>
      </c>
      <c r="AD107" s="42"/>
      <c r="AE107" s="51" t="str">
        <f t="shared" si="124"/>
        <v/>
      </c>
      <c r="AF107" s="12" t="str">
        <f t="shared" si="89"/>
        <v/>
      </c>
      <c r="AG107" s="43"/>
      <c r="AH107" s="43" t="str">
        <f t="shared" si="125"/>
        <v/>
      </c>
      <c r="AI107" s="39"/>
      <c r="AJ107" s="56">
        <f t="shared" si="126"/>
        <v>0</v>
      </c>
      <c r="AK107" s="42"/>
      <c r="AL107" s="51" t="str">
        <f t="shared" si="127"/>
        <v/>
      </c>
      <c r="AM107" s="12" t="str">
        <f t="shared" si="93"/>
        <v/>
      </c>
      <c r="AN107" s="43"/>
      <c r="AO107" s="12" t="str">
        <f t="shared" si="128"/>
        <v/>
      </c>
      <c r="AP107" s="39"/>
      <c r="AQ107" s="68">
        <f t="shared" si="129"/>
        <v>0</v>
      </c>
      <c r="AR107" s="85"/>
      <c r="AS107" s="51" t="str">
        <f t="shared" si="130"/>
        <v/>
      </c>
      <c r="AT107" s="12" t="str">
        <f t="shared" si="97"/>
        <v/>
      </c>
      <c r="AU107" s="43"/>
      <c r="AV107" s="12" t="str">
        <f t="shared" si="131"/>
        <v/>
      </c>
      <c r="AW107" s="39"/>
      <c r="AX107" s="86">
        <f t="shared" si="132"/>
        <v>0</v>
      </c>
      <c r="AY107" s="85"/>
      <c r="AZ107" s="51" t="str">
        <f t="shared" si="133"/>
        <v/>
      </c>
      <c r="BA107" s="12" t="str">
        <f t="shared" si="101"/>
        <v/>
      </c>
      <c r="BB107" s="43"/>
      <c r="BC107" s="12" t="str">
        <f t="shared" si="134"/>
        <v/>
      </c>
      <c r="BD107" s="39"/>
      <c r="BE107" s="86">
        <f t="shared" si="135"/>
        <v>0</v>
      </c>
      <c r="BF107" s="85"/>
      <c r="BG107" s="51" t="str">
        <f t="shared" si="136"/>
        <v/>
      </c>
      <c r="BH107" s="12" t="str">
        <f t="shared" si="105"/>
        <v/>
      </c>
      <c r="BI107" s="43"/>
      <c r="BJ107" s="12" t="str">
        <f t="shared" si="137"/>
        <v/>
      </c>
      <c r="BK107" s="39"/>
      <c r="BL107" s="86">
        <f t="shared" si="138"/>
        <v>0</v>
      </c>
      <c r="BM107" s="85"/>
      <c r="BN107" s="51" t="str">
        <f t="shared" si="139"/>
        <v/>
      </c>
      <c r="BO107" s="12" t="str">
        <f t="shared" si="109"/>
        <v/>
      </c>
      <c r="BP107" s="43"/>
      <c r="BQ107" s="12" t="str">
        <f t="shared" si="140"/>
        <v/>
      </c>
      <c r="BR107" s="39"/>
      <c r="BS107" s="86">
        <f t="shared" si="141"/>
        <v>0</v>
      </c>
      <c r="BT107" s="6"/>
      <c r="BU107" s="64">
        <f t="shared" si="112"/>
        <v>0</v>
      </c>
      <c r="BV107" s="66"/>
      <c r="BW107" s="66"/>
    </row>
    <row r="118" spans="2:3">
      <c r="B118" t="s">
        <v>5</v>
      </c>
    </row>
    <row r="119" spans="2:3">
      <c r="B119" t="s">
        <v>40</v>
      </c>
    </row>
    <row r="120" spans="2:3">
      <c r="B120" t="s">
        <v>7</v>
      </c>
    </row>
    <row r="121" spans="2:3">
      <c r="B121" t="s">
        <v>11</v>
      </c>
    </row>
    <row r="122" spans="2:3">
      <c r="B122" t="s">
        <v>8</v>
      </c>
    </row>
    <row r="123" spans="2:3">
      <c r="B123" t="s">
        <v>317</v>
      </c>
    </row>
    <row r="124" spans="2:3">
      <c r="B124" t="s">
        <v>10</v>
      </c>
      <c r="C124" t="s">
        <v>13</v>
      </c>
    </row>
    <row r="125" spans="2:3">
      <c r="B125" t="s">
        <v>41</v>
      </c>
      <c r="C125" t="s">
        <v>14</v>
      </c>
    </row>
    <row r="126" spans="2:3">
      <c r="B126" t="s">
        <v>39</v>
      </c>
      <c r="C126" t="s">
        <v>15</v>
      </c>
    </row>
    <row r="127" spans="2:3">
      <c r="B127" t="s">
        <v>9</v>
      </c>
    </row>
    <row r="128" spans="2:3">
      <c r="B128" t="s">
        <v>6</v>
      </c>
    </row>
    <row r="129" spans="2:3">
      <c r="B129" t="s">
        <v>38</v>
      </c>
    </row>
    <row r="130" spans="2:3">
      <c r="B130" t="s">
        <v>26</v>
      </c>
      <c r="C130" t="s">
        <v>313</v>
      </c>
    </row>
    <row r="131" spans="2:3">
      <c r="B131" t="s">
        <v>4</v>
      </c>
      <c r="C131" t="s">
        <v>316</v>
      </c>
    </row>
    <row r="132" spans="2:3">
      <c r="B132" t="s">
        <v>27</v>
      </c>
      <c r="C132" t="s">
        <v>312</v>
      </c>
    </row>
    <row r="133" spans="2:3">
      <c r="B133" t="s">
        <v>28</v>
      </c>
      <c r="C133" t="s">
        <v>307</v>
      </c>
    </row>
    <row r="134" spans="2:3">
      <c r="B134" t="s">
        <v>29</v>
      </c>
      <c r="C134" t="s">
        <v>308</v>
      </c>
    </row>
    <row r="135" spans="2:3">
      <c r="B135" t="s">
        <v>31</v>
      </c>
      <c r="C135" t="s">
        <v>309</v>
      </c>
    </row>
    <row r="136" spans="2:3">
      <c r="B136" t="s">
        <v>30</v>
      </c>
      <c r="C136" t="s">
        <v>310</v>
      </c>
    </row>
    <row r="137" spans="2:3">
      <c r="B137" t="s">
        <v>25</v>
      </c>
      <c r="C137" t="s">
        <v>314</v>
      </c>
    </row>
    <row r="138" spans="2:3">
      <c r="B138" t="s">
        <v>32</v>
      </c>
      <c r="C138" t="s">
        <v>311</v>
      </c>
    </row>
    <row r="139" spans="2:3">
      <c r="B139" t="s">
        <v>33</v>
      </c>
      <c r="C139" t="s">
        <v>315</v>
      </c>
    </row>
  </sheetData>
  <protectedRanges>
    <protectedRange sqref="F8:F106" name="Range1"/>
  </protectedRanges>
  <sortState ref="A8:BW48">
    <sortCondition descending="1" ref="E8"/>
    <sortCondition descending="1" ref="BU8"/>
    <sortCondition descending="1" ref="BV8"/>
  </sortState>
  <mergeCells count="5">
    <mergeCell ref="BU2:BW2"/>
    <mergeCell ref="E3:F3"/>
    <mergeCell ref="E4:F4"/>
    <mergeCell ref="B3:C3"/>
    <mergeCell ref="B4:C4"/>
  </mergeCells>
  <phoneticPr fontId="0" type="noConversion"/>
  <conditionalFormatting sqref="L8:L107 S8:S107">
    <cfRule type="expression" dxfId="422" priority="444" stopIfTrue="1">
      <formula>IF($M8="ERR",TRUE,FALSE)</formula>
    </cfRule>
  </conditionalFormatting>
  <conditionalFormatting sqref="J8:J107 Q8:Q107 X8:X107 AE8:AE107 AL8:AL107">
    <cfRule type="expression" dxfId="421" priority="445" stopIfTrue="1">
      <formula>IF(K8="ERR",TRUE,FALSE)</formula>
    </cfRule>
    <cfRule type="expression" dxfId="420" priority="446" stopIfTrue="1">
      <formula>IF(K8="CLUB",TRUE,FALSE)</formula>
    </cfRule>
    <cfRule type="expression" dxfId="419" priority="447" stopIfTrue="1">
      <formula>IF(K8="DUP",TRUE,FALSE)</formula>
    </cfRule>
  </conditionalFormatting>
  <conditionalFormatting sqref="AN8:AN107 Z8:Z107 AG8:AG107">
    <cfRule type="expression" dxfId="418" priority="451" stopIfTrue="1">
      <formula>IF(AA8="ERR",TRUE,FALSE)</formula>
    </cfRule>
  </conditionalFormatting>
  <conditionalFormatting sqref="N8:N107 U8:U107 AB8:AB107">
    <cfRule type="expression" dxfId="417" priority="390" stopIfTrue="1">
      <formula>IF(AND(N8="",OR(L8="Victoire",L8="Nul")),TRUE,FALSE)</formula>
    </cfRule>
    <cfRule type="cellIs" dxfId="416" priority="391" stopIfTrue="1" operator="notBetween">
      <formula>0</formula>
      <formula>$H8</formula>
    </cfRule>
  </conditionalFormatting>
  <conditionalFormatting sqref="AI8:AI107">
    <cfRule type="expression" dxfId="415" priority="389" stopIfTrue="1">
      <formula>IF(AND(AI8="",OR(AG8="Victoire",AG8="Nul")),TRUE,FALSE)</formula>
    </cfRule>
    <cfRule type="cellIs" dxfId="414" priority="454" stopIfTrue="1" operator="notBetween">
      <formula>0</formula>
      <formula>$H8</formula>
    </cfRule>
  </conditionalFormatting>
  <conditionalFormatting sqref="AP8:AP107">
    <cfRule type="expression" dxfId="413" priority="388" stopIfTrue="1">
      <formula>IF(AND(AP8="",OR(AN8="Victoire",AN8="Nul")),TRUE,FALSE)</formula>
    </cfRule>
    <cfRule type="cellIs" dxfId="412" priority="456" stopIfTrue="1" operator="notBetween">
      <formula>0</formula>
      <formula>"$H8"</formula>
    </cfRule>
  </conditionalFormatting>
  <conditionalFormatting sqref="E8:E107">
    <cfRule type="cellIs" dxfId="411" priority="458" stopIfTrue="1" operator="greaterThan">
      <formula>0</formula>
    </cfRule>
  </conditionalFormatting>
  <conditionalFormatting sqref="AS8:AS107">
    <cfRule type="expression" dxfId="410" priority="435" stopIfTrue="1">
      <formula>IF(AT8="ERR",TRUE,FALSE)</formula>
    </cfRule>
    <cfRule type="expression" dxfId="409" priority="436" stopIfTrue="1">
      <formula>IF(AT8="CLUB",TRUE,FALSE)</formula>
    </cfRule>
    <cfRule type="expression" dxfId="408" priority="437" stopIfTrue="1">
      <formula>IF(AT8="DUP",TRUE,FALSE)</formula>
    </cfRule>
  </conditionalFormatting>
  <conditionalFormatting sqref="AU8:AU107">
    <cfRule type="expression" dxfId="407" priority="441" stopIfTrue="1">
      <formula>IF(AV8="ERR",TRUE,FALSE)</formula>
    </cfRule>
  </conditionalFormatting>
  <conditionalFormatting sqref="AW8:AW107">
    <cfRule type="expression" dxfId="406" priority="387" stopIfTrue="1">
      <formula>IF(AND(AW8="",OR(AU8="Victoire",AU8="Nul")),TRUE,FALSE)</formula>
    </cfRule>
    <cfRule type="cellIs" dxfId="405" priority="442" stopIfTrue="1" operator="notBetween">
      <formula>0</formula>
      <formula>"$H8"</formula>
    </cfRule>
  </conditionalFormatting>
  <conditionalFormatting sqref="AZ8:AZ107">
    <cfRule type="expression" dxfId="404" priority="426" stopIfTrue="1">
      <formula>IF(BA8="ERR",TRUE,FALSE)</formula>
    </cfRule>
    <cfRule type="expression" dxfId="403" priority="427" stopIfTrue="1">
      <formula>IF(BA8="CLUB",TRUE,FALSE)</formula>
    </cfRule>
    <cfRule type="expression" dxfId="402" priority="428" stopIfTrue="1">
      <formula>IF(BA8="DUP",TRUE,FALSE)</formula>
    </cfRule>
  </conditionalFormatting>
  <conditionalFormatting sqref="BB8:BB107">
    <cfRule type="expression" dxfId="401" priority="432" stopIfTrue="1">
      <formula>IF(BC8="ERR",TRUE,FALSE)</formula>
    </cfRule>
  </conditionalFormatting>
  <conditionalFormatting sqref="BD8:BD107">
    <cfRule type="expression" dxfId="400" priority="386" stopIfTrue="1">
      <formula>IF(AND(BD8="",OR(BB8="Victoire",BB8="Nul")),TRUE,FALSE)</formula>
    </cfRule>
    <cfRule type="cellIs" dxfId="399" priority="433" stopIfTrue="1" operator="notBetween">
      <formula>0</formula>
      <formula>"$H8"</formula>
    </cfRule>
  </conditionalFormatting>
  <conditionalFormatting sqref="BG8:BG107">
    <cfRule type="expression" dxfId="398" priority="417" stopIfTrue="1">
      <formula>IF(BH8="ERR",TRUE,FALSE)</formula>
    </cfRule>
    <cfRule type="expression" dxfId="397" priority="418" stopIfTrue="1">
      <formula>IF(BH8="CLUB",TRUE,FALSE)</formula>
    </cfRule>
    <cfRule type="expression" dxfId="396" priority="419" stopIfTrue="1">
      <formula>IF(BH8="DUP",TRUE,FALSE)</formula>
    </cfRule>
  </conditionalFormatting>
  <conditionalFormatting sqref="BI8:BI107">
    <cfRule type="expression" dxfId="395" priority="423" stopIfTrue="1">
      <formula>IF(BJ8="ERR",TRUE,FALSE)</formula>
    </cfRule>
  </conditionalFormatting>
  <conditionalFormatting sqref="BK8:BK107">
    <cfRule type="expression" dxfId="394" priority="385" stopIfTrue="1">
      <formula>IF(AND(BK8="",OR(BI8="Victoire",BI8="Nul")),TRUE,FALSE)</formula>
    </cfRule>
    <cfRule type="cellIs" dxfId="393" priority="424" stopIfTrue="1" operator="notBetween">
      <formula>0</formula>
      <formula>"$H8"</formula>
    </cfRule>
  </conditionalFormatting>
  <conditionalFormatting sqref="BN8:BN107">
    <cfRule type="expression" dxfId="392" priority="408" stopIfTrue="1">
      <formula>IF(BO8="ERR",TRUE,FALSE)</formula>
    </cfRule>
    <cfRule type="expression" dxfId="391" priority="409" stopIfTrue="1">
      <formula>IF(BO8="CLUB",TRUE,FALSE)</formula>
    </cfRule>
    <cfRule type="expression" dxfId="390" priority="410" stopIfTrue="1">
      <formula>IF(BO8="DUP",TRUE,FALSE)</formula>
    </cfRule>
  </conditionalFormatting>
  <conditionalFormatting sqref="BP8:BP107">
    <cfRule type="expression" dxfId="389" priority="414" stopIfTrue="1">
      <formula>IF(BQ8="ERR",TRUE,FALSE)</formula>
    </cfRule>
  </conditionalFormatting>
  <conditionalFormatting sqref="BR8:BR107">
    <cfRule type="expression" dxfId="388" priority="384" stopIfTrue="1">
      <formula>IF(AND(BR8="",OR(BP8="Victoire",BP8="Nul")),TRUE,FALSE)</formula>
    </cfRule>
    <cfRule type="cellIs" dxfId="387" priority="415" stopIfTrue="1" operator="notBetween">
      <formula>0</formula>
      <formula>"$H8"</formula>
    </cfRule>
  </conditionalFormatting>
  <conditionalFormatting sqref="I8:I107">
    <cfRule type="expression" dxfId="386" priority="405" stopIfTrue="1">
      <formula>IF(K8="ERR",TRUE,FALSE)</formula>
    </cfRule>
    <cfRule type="expression" dxfId="385" priority="406" stopIfTrue="1">
      <formula>IF(K8="CLUB",TRUE,FALSE)</formula>
    </cfRule>
    <cfRule type="expression" dxfId="384" priority="407" stopIfTrue="1">
      <formula>IF(K8="DUP",TRUE,FALSE)</formula>
    </cfRule>
  </conditionalFormatting>
  <conditionalFormatting sqref="P8:P107">
    <cfRule type="expression" dxfId="383" priority="402" stopIfTrue="1">
      <formula>IF(R8="ERR",TRUE,FALSE)</formula>
    </cfRule>
    <cfRule type="expression" dxfId="382" priority="403" stopIfTrue="1">
      <formula>IF(R8="CLUB",TRUE,FALSE)</formula>
    </cfRule>
    <cfRule type="expression" dxfId="381" priority="404" stopIfTrue="1">
      <formula>IF(R8="DUP",TRUE,FALSE)</formula>
    </cfRule>
  </conditionalFormatting>
  <conditionalFormatting sqref="W8:W107">
    <cfRule type="expression" dxfId="380" priority="399" stopIfTrue="1">
      <formula>IF(Y8="ERR",TRUE,FALSE)</formula>
    </cfRule>
    <cfRule type="expression" dxfId="379" priority="400" stopIfTrue="1">
      <formula>IF(Y8="CLUB",TRUE,FALSE)</formula>
    </cfRule>
    <cfRule type="expression" dxfId="378" priority="401" stopIfTrue="1">
      <formula>IF(Y8="DUP",TRUE,FALSE)</formula>
    </cfRule>
  </conditionalFormatting>
  <conditionalFormatting sqref="AD8:AD107">
    <cfRule type="expression" dxfId="377" priority="396" stopIfTrue="1">
      <formula>IF(AF8="ERR",TRUE,FALSE)</formula>
    </cfRule>
    <cfRule type="expression" dxfId="376" priority="397" stopIfTrue="1">
      <formula>IF(AF8="CLUB",TRUE,FALSE)</formula>
    </cfRule>
    <cfRule type="expression" dxfId="375" priority="398" stopIfTrue="1">
      <formula>IF(AF8="DUP",TRUE,FALSE)</formula>
    </cfRule>
  </conditionalFormatting>
  <conditionalFormatting sqref="AK8:AK107">
    <cfRule type="expression" dxfId="374" priority="393" stopIfTrue="1">
      <formula>IF(AM8="ERR",TRUE,FALSE)</formula>
    </cfRule>
    <cfRule type="expression" dxfId="373" priority="394" stopIfTrue="1">
      <formula>IF(AM8="CLUB",TRUE,FALSE)</formula>
    </cfRule>
    <cfRule type="expression" dxfId="372" priority="395" stopIfTrue="1">
      <formula>IF(AM8="DUP",TRUE,FALSE)</formula>
    </cfRule>
  </conditionalFormatting>
  <conditionalFormatting sqref="I8:I107 P8:P107 W8:W107 AD8:AD107 AK8:AK107 AR8:AR107 AY8:AY107 BF8:BF107 BM8:BM107">
    <cfRule type="expression" dxfId="371" priority="411" stopIfTrue="1">
      <formula>IF(K8="ERR",TRUE,FALSE)</formula>
    </cfRule>
    <cfRule type="expression" dxfId="370" priority="412" stopIfTrue="1">
      <formula>IF(K8="CLUB",TRUE,FALSE)</formula>
    </cfRule>
    <cfRule type="expression" dxfId="369" priority="413" stopIfTrue="1">
      <formula>IF(K8="DUP",TRUE,FALSE)</formula>
    </cfRule>
  </conditionalFormatting>
  <conditionalFormatting sqref="N8">
    <cfRule type="cellIs" dxfId="368" priority="453" stopIfTrue="1" operator="greaterThan">
      <formula>$H8</formula>
    </cfRule>
  </conditionalFormatting>
  <conditionalFormatting sqref="U8">
    <cfRule type="cellIs" dxfId="367" priority="452" stopIfTrue="1" operator="greaterThan">
      <formula>H8</formula>
    </cfRule>
  </conditionalFormatting>
  <conditionalFormatting sqref="AB8">
    <cfRule type="cellIs" dxfId="366" priority="392" stopIfTrue="1" operator="greaterThan">
      <formula>H8</formula>
    </cfRule>
  </conditionalFormatting>
  <conditionalFormatting sqref="AI8">
    <cfRule type="cellIs" dxfId="365" priority="455" stopIfTrue="1" operator="greaterThan">
      <formula>H8</formula>
    </cfRule>
  </conditionalFormatting>
  <conditionalFormatting sqref="AP8">
    <cfRule type="cellIs" dxfId="364" priority="457" stopIfTrue="1" operator="greaterThan">
      <formula>H8</formula>
    </cfRule>
  </conditionalFormatting>
  <conditionalFormatting sqref="AW8">
    <cfRule type="cellIs" dxfId="363" priority="443" stopIfTrue="1" operator="greaterThan">
      <formula>$H8</formula>
    </cfRule>
  </conditionalFormatting>
  <conditionalFormatting sqref="BD8">
    <cfRule type="cellIs" dxfId="362" priority="434" stopIfTrue="1" operator="greaterThan">
      <formula>H8</formula>
    </cfRule>
  </conditionalFormatting>
  <conditionalFormatting sqref="BK8">
    <cfRule type="cellIs" dxfId="361" priority="425" stopIfTrue="1" operator="greaterThan">
      <formula>H8</formula>
    </cfRule>
  </conditionalFormatting>
  <conditionalFormatting sqref="BR8">
    <cfRule type="cellIs" dxfId="360" priority="416" stopIfTrue="1" operator="greaterThan">
      <formula>H8</formula>
    </cfRule>
  </conditionalFormatting>
  <conditionalFormatting sqref="N9">
    <cfRule type="cellIs" dxfId="359" priority="383" stopIfTrue="1" operator="greaterThan">
      <formula>$H9</formula>
    </cfRule>
  </conditionalFormatting>
  <conditionalFormatting sqref="N10">
    <cfRule type="cellIs" dxfId="358" priority="382" stopIfTrue="1" operator="greaterThan">
      <formula>$H10</formula>
    </cfRule>
  </conditionalFormatting>
  <conditionalFormatting sqref="N11">
    <cfRule type="cellIs" dxfId="357" priority="381" stopIfTrue="1" operator="greaterThan">
      <formula>$H11</formula>
    </cfRule>
  </conditionalFormatting>
  <conditionalFormatting sqref="N12">
    <cfRule type="cellIs" dxfId="356" priority="380" stopIfTrue="1" operator="greaterThan">
      <formula>$H12</formula>
    </cfRule>
  </conditionalFormatting>
  <conditionalFormatting sqref="N13">
    <cfRule type="cellIs" dxfId="355" priority="379" stopIfTrue="1" operator="greaterThan">
      <formula>$H13</formula>
    </cfRule>
  </conditionalFormatting>
  <conditionalFormatting sqref="N14">
    <cfRule type="cellIs" dxfId="354" priority="378" stopIfTrue="1" operator="greaterThan">
      <formula>$H14</formula>
    </cfRule>
  </conditionalFormatting>
  <conditionalFormatting sqref="N15">
    <cfRule type="cellIs" dxfId="353" priority="377" stopIfTrue="1" operator="greaterThan">
      <formula>$H15</formula>
    </cfRule>
  </conditionalFormatting>
  <conditionalFormatting sqref="N16">
    <cfRule type="cellIs" dxfId="352" priority="376" stopIfTrue="1" operator="greaterThan">
      <formula>$H16</formula>
    </cfRule>
  </conditionalFormatting>
  <conditionalFormatting sqref="N17">
    <cfRule type="cellIs" dxfId="351" priority="375" stopIfTrue="1" operator="greaterThan">
      <formula>$H17</formula>
    </cfRule>
  </conditionalFormatting>
  <conditionalFormatting sqref="N18">
    <cfRule type="cellIs" dxfId="350" priority="374" stopIfTrue="1" operator="greaterThan">
      <formula>$H18</formula>
    </cfRule>
  </conditionalFormatting>
  <conditionalFormatting sqref="N19">
    <cfRule type="cellIs" dxfId="349" priority="373" stopIfTrue="1" operator="greaterThan">
      <formula>$H19</formula>
    </cfRule>
  </conditionalFormatting>
  <conditionalFormatting sqref="N20">
    <cfRule type="cellIs" dxfId="348" priority="372" stopIfTrue="1" operator="greaterThan">
      <formula>$H20</formula>
    </cfRule>
  </conditionalFormatting>
  <conditionalFormatting sqref="N21">
    <cfRule type="cellIs" dxfId="347" priority="371" stopIfTrue="1" operator="greaterThan">
      <formula>$H21</formula>
    </cfRule>
  </conditionalFormatting>
  <conditionalFormatting sqref="N22">
    <cfRule type="cellIs" dxfId="346" priority="370" stopIfTrue="1" operator="greaterThan">
      <formula>$H22</formula>
    </cfRule>
  </conditionalFormatting>
  <conditionalFormatting sqref="N23">
    <cfRule type="cellIs" dxfId="345" priority="369" stopIfTrue="1" operator="greaterThan">
      <formula>$H23</formula>
    </cfRule>
  </conditionalFormatting>
  <conditionalFormatting sqref="N24">
    <cfRule type="cellIs" dxfId="344" priority="368" stopIfTrue="1" operator="greaterThan">
      <formula>$H24</formula>
    </cfRule>
  </conditionalFormatting>
  <conditionalFormatting sqref="N26">
    <cfRule type="cellIs" dxfId="343" priority="367" stopIfTrue="1" operator="greaterThan">
      <formula>$H26</formula>
    </cfRule>
  </conditionalFormatting>
  <conditionalFormatting sqref="N25">
    <cfRule type="cellIs" dxfId="342" priority="366" stopIfTrue="1" operator="greaterThan">
      <formula>$H25</formula>
    </cfRule>
  </conditionalFormatting>
  <conditionalFormatting sqref="N27">
    <cfRule type="cellIs" dxfId="341" priority="364" stopIfTrue="1" operator="greaterThan">
      <formula>$H27</formula>
    </cfRule>
  </conditionalFormatting>
  <conditionalFormatting sqref="N28">
    <cfRule type="cellIs" dxfId="340" priority="362" stopIfTrue="1" operator="greaterThan">
      <formula>$H28</formula>
    </cfRule>
  </conditionalFormatting>
  <conditionalFormatting sqref="N29">
    <cfRule type="cellIs" dxfId="339" priority="360" stopIfTrue="1" operator="greaterThan">
      <formula>$H29</formula>
    </cfRule>
  </conditionalFormatting>
  <conditionalFormatting sqref="N30">
    <cfRule type="cellIs" dxfId="338" priority="358" stopIfTrue="1" operator="greaterThan">
      <formula>$H30</formula>
    </cfRule>
  </conditionalFormatting>
  <conditionalFormatting sqref="N31">
    <cfRule type="cellIs" dxfId="337" priority="356" stopIfTrue="1" operator="greaterThan">
      <formula>$H31</formula>
    </cfRule>
  </conditionalFormatting>
  <conditionalFormatting sqref="N32">
    <cfRule type="cellIs" dxfId="336" priority="354" stopIfTrue="1" operator="greaterThan">
      <formula>$H32</formula>
    </cfRule>
  </conditionalFormatting>
  <conditionalFormatting sqref="N33">
    <cfRule type="cellIs" dxfId="335" priority="352" stopIfTrue="1" operator="greaterThan">
      <formula>$H33</formula>
    </cfRule>
  </conditionalFormatting>
  <conditionalFormatting sqref="N34">
    <cfRule type="cellIs" dxfId="334" priority="350" stopIfTrue="1" operator="greaterThan">
      <formula>$H34</formula>
    </cfRule>
  </conditionalFormatting>
  <conditionalFormatting sqref="N35">
    <cfRule type="cellIs" dxfId="333" priority="348" stopIfTrue="1" operator="greaterThan">
      <formula>$H35</formula>
    </cfRule>
  </conditionalFormatting>
  <conditionalFormatting sqref="N36">
    <cfRule type="cellIs" dxfId="332" priority="346" stopIfTrue="1" operator="greaterThan">
      <formula>$H36</formula>
    </cfRule>
  </conditionalFormatting>
  <conditionalFormatting sqref="N37">
    <cfRule type="cellIs" dxfId="331" priority="344" stopIfTrue="1" operator="greaterThan">
      <formula>$H37</formula>
    </cfRule>
  </conditionalFormatting>
  <conditionalFormatting sqref="N38">
    <cfRule type="cellIs" dxfId="330" priority="342" stopIfTrue="1" operator="greaterThan">
      <formula>$H38</formula>
    </cfRule>
  </conditionalFormatting>
  <conditionalFormatting sqref="N39">
    <cfRule type="cellIs" dxfId="329" priority="340" stopIfTrue="1" operator="greaterThan">
      <formula>$H39</formula>
    </cfRule>
  </conditionalFormatting>
  <conditionalFormatting sqref="N40">
    <cfRule type="cellIs" dxfId="328" priority="338" stopIfTrue="1" operator="greaterThan">
      <formula>$H40</formula>
    </cfRule>
  </conditionalFormatting>
  <conditionalFormatting sqref="N41">
    <cfRule type="cellIs" dxfId="327" priority="336" stopIfTrue="1" operator="greaterThan">
      <formula>$H41</formula>
    </cfRule>
  </conditionalFormatting>
  <conditionalFormatting sqref="N42">
    <cfRule type="cellIs" dxfId="326" priority="334" stopIfTrue="1" operator="greaterThan">
      <formula>$H42</formula>
    </cfRule>
  </conditionalFormatting>
  <conditionalFormatting sqref="N43">
    <cfRule type="cellIs" dxfId="325" priority="332" stopIfTrue="1" operator="greaterThan">
      <formula>$H43</formula>
    </cfRule>
  </conditionalFormatting>
  <conditionalFormatting sqref="N44">
    <cfRule type="cellIs" dxfId="324" priority="330" stopIfTrue="1" operator="greaterThan">
      <formula>$H44</formula>
    </cfRule>
  </conditionalFormatting>
  <conditionalFormatting sqref="N45">
    <cfRule type="cellIs" dxfId="323" priority="328" stopIfTrue="1" operator="greaterThan">
      <formula>$H45</formula>
    </cfRule>
  </conditionalFormatting>
  <conditionalFormatting sqref="N46">
    <cfRule type="cellIs" dxfId="322" priority="326" stopIfTrue="1" operator="greaterThan">
      <formula>$H46</formula>
    </cfRule>
  </conditionalFormatting>
  <conditionalFormatting sqref="N47">
    <cfRule type="cellIs" dxfId="321" priority="324" stopIfTrue="1" operator="greaterThan">
      <formula>$H47</formula>
    </cfRule>
  </conditionalFormatting>
  <conditionalFormatting sqref="N48:N107">
    <cfRule type="cellIs" dxfId="320" priority="322" stopIfTrue="1" operator="greaterThan">
      <formula>$H48</formula>
    </cfRule>
  </conditionalFormatting>
  <conditionalFormatting sqref="U9">
    <cfRule type="cellIs" dxfId="319" priority="320" stopIfTrue="1" operator="greaterThan">
      <formula>H9</formula>
    </cfRule>
  </conditionalFormatting>
  <conditionalFormatting sqref="U10">
    <cfRule type="cellIs" dxfId="318" priority="319" stopIfTrue="1" operator="greaterThan">
      <formula>H10</formula>
    </cfRule>
  </conditionalFormatting>
  <conditionalFormatting sqref="U11">
    <cfRule type="cellIs" dxfId="317" priority="318" stopIfTrue="1" operator="greaterThan">
      <formula>H11</formula>
    </cfRule>
  </conditionalFormatting>
  <conditionalFormatting sqref="U12">
    <cfRule type="cellIs" dxfId="316" priority="317" stopIfTrue="1" operator="greaterThan">
      <formula>H12</formula>
    </cfRule>
  </conditionalFormatting>
  <conditionalFormatting sqref="U13">
    <cfRule type="cellIs" dxfId="315" priority="316" stopIfTrue="1" operator="greaterThan">
      <formula>H13</formula>
    </cfRule>
  </conditionalFormatting>
  <conditionalFormatting sqref="U14">
    <cfRule type="cellIs" dxfId="314" priority="315" stopIfTrue="1" operator="greaterThan">
      <formula>H14</formula>
    </cfRule>
  </conditionalFormatting>
  <conditionalFormatting sqref="U15">
    <cfRule type="cellIs" dxfId="313" priority="314" stopIfTrue="1" operator="greaterThan">
      <formula>H15</formula>
    </cfRule>
  </conditionalFormatting>
  <conditionalFormatting sqref="U16">
    <cfRule type="cellIs" dxfId="312" priority="313" stopIfTrue="1" operator="greaterThan">
      <formula>H16</formula>
    </cfRule>
  </conditionalFormatting>
  <conditionalFormatting sqref="U17">
    <cfRule type="cellIs" dxfId="311" priority="312" stopIfTrue="1" operator="greaterThan">
      <formula>H17</formula>
    </cfRule>
  </conditionalFormatting>
  <conditionalFormatting sqref="U18">
    <cfRule type="cellIs" dxfId="310" priority="311" stopIfTrue="1" operator="greaterThan">
      <formula>H18</formula>
    </cfRule>
  </conditionalFormatting>
  <conditionalFormatting sqref="U19">
    <cfRule type="cellIs" dxfId="309" priority="310" stopIfTrue="1" operator="greaterThan">
      <formula>H19</formula>
    </cfRule>
  </conditionalFormatting>
  <conditionalFormatting sqref="U20">
    <cfRule type="cellIs" dxfId="308" priority="309" stopIfTrue="1" operator="greaterThan">
      <formula>H20</formula>
    </cfRule>
  </conditionalFormatting>
  <conditionalFormatting sqref="U21">
    <cfRule type="cellIs" dxfId="307" priority="308" stopIfTrue="1" operator="greaterThan">
      <formula>H21</formula>
    </cfRule>
  </conditionalFormatting>
  <conditionalFormatting sqref="U22">
    <cfRule type="cellIs" dxfId="306" priority="307" stopIfTrue="1" operator="greaterThan">
      <formula>H22</formula>
    </cfRule>
  </conditionalFormatting>
  <conditionalFormatting sqref="U23">
    <cfRule type="cellIs" dxfId="305" priority="306" stopIfTrue="1" operator="greaterThan">
      <formula>H23</formula>
    </cfRule>
  </conditionalFormatting>
  <conditionalFormatting sqref="U24">
    <cfRule type="cellIs" dxfId="304" priority="305" stopIfTrue="1" operator="greaterThan">
      <formula>H24</formula>
    </cfRule>
  </conditionalFormatting>
  <conditionalFormatting sqref="U25">
    <cfRule type="cellIs" dxfId="303" priority="304" stopIfTrue="1" operator="greaterThan">
      <formula>H25</formula>
    </cfRule>
  </conditionalFormatting>
  <conditionalFormatting sqref="U26">
    <cfRule type="cellIs" dxfId="302" priority="303" stopIfTrue="1" operator="greaterThan">
      <formula>H26</formula>
    </cfRule>
  </conditionalFormatting>
  <conditionalFormatting sqref="U27">
    <cfRule type="cellIs" dxfId="301" priority="302" stopIfTrue="1" operator="greaterThan">
      <formula>H27</formula>
    </cfRule>
  </conditionalFormatting>
  <conditionalFormatting sqref="U28">
    <cfRule type="cellIs" dxfId="300" priority="301" stopIfTrue="1" operator="greaterThan">
      <formula>H28</formula>
    </cfRule>
  </conditionalFormatting>
  <conditionalFormatting sqref="U29">
    <cfRule type="cellIs" dxfId="299" priority="300" stopIfTrue="1" operator="greaterThan">
      <formula>H29</formula>
    </cfRule>
  </conditionalFormatting>
  <conditionalFormatting sqref="U30">
    <cfRule type="cellIs" dxfId="298" priority="299" stopIfTrue="1" operator="greaterThan">
      <formula>H30</formula>
    </cfRule>
  </conditionalFormatting>
  <conditionalFormatting sqref="U31">
    <cfRule type="cellIs" dxfId="297" priority="298" stopIfTrue="1" operator="greaterThan">
      <formula>H31</formula>
    </cfRule>
  </conditionalFormatting>
  <conditionalFormatting sqref="U32">
    <cfRule type="cellIs" dxfId="296" priority="297" stopIfTrue="1" operator="greaterThan">
      <formula>H32</formula>
    </cfRule>
  </conditionalFormatting>
  <conditionalFormatting sqref="U33">
    <cfRule type="cellIs" dxfId="295" priority="296" stopIfTrue="1" operator="greaterThan">
      <formula>H33</formula>
    </cfRule>
  </conditionalFormatting>
  <conditionalFormatting sqref="U34">
    <cfRule type="cellIs" dxfId="294" priority="295" stopIfTrue="1" operator="greaterThan">
      <formula>H34</formula>
    </cfRule>
  </conditionalFormatting>
  <conditionalFormatting sqref="U35">
    <cfRule type="cellIs" dxfId="293" priority="294" stopIfTrue="1" operator="greaterThan">
      <formula>H35</formula>
    </cfRule>
  </conditionalFormatting>
  <conditionalFormatting sqref="U36">
    <cfRule type="cellIs" dxfId="292" priority="293" stopIfTrue="1" operator="greaterThan">
      <formula>H36</formula>
    </cfRule>
  </conditionalFormatting>
  <conditionalFormatting sqref="U37">
    <cfRule type="cellIs" dxfId="291" priority="292" stopIfTrue="1" operator="greaterThan">
      <formula>H37</formula>
    </cfRule>
  </conditionalFormatting>
  <conditionalFormatting sqref="U38">
    <cfRule type="cellIs" dxfId="290" priority="291" stopIfTrue="1" operator="greaterThan">
      <formula>H38</formula>
    </cfRule>
  </conditionalFormatting>
  <conditionalFormatting sqref="U39">
    <cfRule type="cellIs" dxfId="289" priority="290" stopIfTrue="1" operator="greaterThan">
      <formula>H39</formula>
    </cfRule>
  </conditionalFormatting>
  <conditionalFormatting sqref="U40">
    <cfRule type="cellIs" dxfId="288" priority="289" stopIfTrue="1" operator="greaterThan">
      <formula>H40</formula>
    </cfRule>
  </conditionalFormatting>
  <conditionalFormatting sqref="U41">
    <cfRule type="cellIs" dxfId="287" priority="288" stopIfTrue="1" operator="greaterThan">
      <formula>H41</formula>
    </cfRule>
  </conditionalFormatting>
  <conditionalFormatting sqref="U42">
    <cfRule type="cellIs" dxfId="286" priority="287" stopIfTrue="1" operator="greaterThan">
      <formula>H42</formula>
    </cfRule>
  </conditionalFormatting>
  <conditionalFormatting sqref="U43">
    <cfRule type="cellIs" dxfId="285" priority="286" stopIfTrue="1" operator="greaterThan">
      <formula>H43</formula>
    </cfRule>
  </conditionalFormatting>
  <conditionalFormatting sqref="U44">
    <cfRule type="cellIs" dxfId="284" priority="285" stopIfTrue="1" operator="greaterThan">
      <formula>H44</formula>
    </cfRule>
  </conditionalFormatting>
  <conditionalFormatting sqref="U45">
    <cfRule type="cellIs" dxfId="283" priority="284" stopIfTrue="1" operator="greaterThan">
      <formula>H45</formula>
    </cfRule>
  </conditionalFormatting>
  <conditionalFormatting sqref="U46">
    <cfRule type="cellIs" dxfId="282" priority="283" stopIfTrue="1" operator="greaterThan">
      <formula>H46</formula>
    </cfRule>
  </conditionalFormatting>
  <conditionalFormatting sqref="U47">
    <cfRule type="cellIs" dxfId="281" priority="282" stopIfTrue="1" operator="greaterThan">
      <formula>H47</formula>
    </cfRule>
  </conditionalFormatting>
  <conditionalFormatting sqref="U48:U107">
    <cfRule type="cellIs" dxfId="280" priority="281" stopIfTrue="1" operator="greaterThan">
      <formula>H48</formula>
    </cfRule>
  </conditionalFormatting>
  <conditionalFormatting sqref="AB9">
    <cfRule type="cellIs" dxfId="279" priority="280" stopIfTrue="1" operator="greaterThan">
      <formula>H9</formula>
    </cfRule>
  </conditionalFormatting>
  <conditionalFormatting sqref="AB10">
    <cfRule type="cellIs" dxfId="278" priority="279" stopIfTrue="1" operator="greaterThan">
      <formula>H10</formula>
    </cfRule>
  </conditionalFormatting>
  <conditionalFormatting sqref="AB11">
    <cfRule type="cellIs" dxfId="277" priority="278" stopIfTrue="1" operator="greaterThan">
      <formula>H11</formula>
    </cfRule>
  </conditionalFormatting>
  <conditionalFormatting sqref="AB12">
    <cfRule type="cellIs" dxfId="276" priority="277" stopIfTrue="1" operator="greaterThan">
      <formula>H12</formula>
    </cfRule>
  </conditionalFormatting>
  <conditionalFormatting sqref="AB13">
    <cfRule type="cellIs" dxfId="275" priority="276" stopIfTrue="1" operator="greaterThan">
      <formula>H13</formula>
    </cfRule>
  </conditionalFormatting>
  <conditionalFormatting sqref="AB14">
    <cfRule type="cellIs" dxfId="274" priority="275" stopIfTrue="1" operator="greaterThan">
      <formula>H14</formula>
    </cfRule>
  </conditionalFormatting>
  <conditionalFormatting sqref="AB15">
    <cfRule type="cellIs" dxfId="273" priority="274" stopIfTrue="1" operator="greaterThan">
      <formula>H15</formula>
    </cfRule>
  </conditionalFormatting>
  <conditionalFormatting sqref="AB16">
    <cfRule type="cellIs" dxfId="272" priority="273" stopIfTrue="1" operator="greaterThan">
      <formula>H16</formula>
    </cfRule>
  </conditionalFormatting>
  <conditionalFormatting sqref="AB17">
    <cfRule type="cellIs" dxfId="271" priority="272" stopIfTrue="1" operator="greaterThan">
      <formula>H17</formula>
    </cfRule>
  </conditionalFormatting>
  <conditionalFormatting sqref="AB18">
    <cfRule type="cellIs" dxfId="270" priority="271" stopIfTrue="1" operator="greaterThan">
      <formula>H18</formula>
    </cfRule>
  </conditionalFormatting>
  <conditionalFormatting sqref="AB19">
    <cfRule type="cellIs" dxfId="269" priority="270" stopIfTrue="1" operator="greaterThan">
      <formula>H19</formula>
    </cfRule>
  </conditionalFormatting>
  <conditionalFormatting sqref="AB20">
    <cfRule type="cellIs" dxfId="268" priority="269" stopIfTrue="1" operator="greaterThan">
      <formula>H20</formula>
    </cfRule>
  </conditionalFormatting>
  <conditionalFormatting sqref="AB21">
    <cfRule type="cellIs" dxfId="267" priority="268" stopIfTrue="1" operator="greaterThan">
      <formula>H21</formula>
    </cfRule>
  </conditionalFormatting>
  <conditionalFormatting sqref="AB22">
    <cfRule type="cellIs" dxfId="266" priority="267" stopIfTrue="1" operator="greaterThan">
      <formula>H22</formula>
    </cfRule>
  </conditionalFormatting>
  <conditionalFormatting sqref="AB23">
    <cfRule type="cellIs" dxfId="265" priority="266" stopIfTrue="1" operator="greaterThan">
      <formula>H23</formula>
    </cfRule>
  </conditionalFormatting>
  <conditionalFormatting sqref="AB24">
    <cfRule type="cellIs" dxfId="264" priority="265" stopIfTrue="1" operator="greaterThan">
      <formula>H24</formula>
    </cfRule>
  </conditionalFormatting>
  <conditionalFormatting sqref="AB25">
    <cfRule type="cellIs" dxfId="263" priority="264" stopIfTrue="1" operator="greaterThan">
      <formula>H25</formula>
    </cfRule>
  </conditionalFormatting>
  <conditionalFormatting sqref="AB26">
    <cfRule type="cellIs" dxfId="262" priority="263" stopIfTrue="1" operator="greaterThan">
      <formula>H26</formula>
    </cfRule>
  </conditionalFormatting>
  <conditionalFormatting sqref="AB27">
    <cfRule type="cellIs" dxfId="261" priority="262" stopIfTrue="1" operator="greaterThan">
      <formula>H27</formula>
    </cfRule>
  </conditionalFormatting>
  <conditionalFormatting sqref="AB28">
    <cfRule type="cellIs" dxfId="260" priority="261" stopIfTrue="1" operator="greaterThan">
      <formula>H28</formula>
    </cfRule>
  </conditionalFormatting>
  <conditionalFormatting sqref="AB29">
    <cfRule type="cellIs" dxfId="259" priority="260" stopIfTrue="1" operator="greaterThan">
      <formula>H29</formula>
    </cfRule>
  </conditionalFormatting>
  <conditionalFormatting sqref="AB30">
    <cfRule type="cellIs" dxfId="258" priority="259" stopIfTrue="1" operator="greaterThan">
      <formula>H30</formula>
    </cfRule>
  </conditionalFormatting>
  <conditionalFormatting sqref="AB31">
    <cfRule type="cellIs" dxfId="257" priority="258" stopIfTrue="1" operator="greaterThan">
      <formula>H31</formula>
    </cfRule>
  </conditionalFormatting>
  <conditionalFormatting sqref="AB32">
    <cfRule type="cellIs" dxfId="256" priority="257" stopIfTrue="1" operator="greaterThan">
      <formula>H32</formula>
    </cfRule>
  </conditionalFormatting>
  <conditionalFormatting sqref="AB33">
    <cfRule type="cellIs" dxfId="255" priority="256" stopIfTrue="1" operator="greaterThan">
      <formula>H33</formula>
    </cfRule>
  </conditionalFormatting>
  <conditionalFormatting sqref="AB34">
    <cfRule type="cellIs" dxfId="254" priority="255" stopIfTrue="1" operator="greaterThan">
      <formula>H34</formula>
    </cfRule>
  </conditionalFormatting>
  <conditionalFormatting sqref="AB35">
    <cfRule type="cellIs" dxfId="253" priority="254" stopIfTrue="1" operator="greaterThan">
      <formula>H35</formula>
    </cfRule>
  </conditionalFormatting>
  <conditionalFormatting sqref="AB36">
    <cfRule type="cellIs" dxfId="252" priority="253" stopIfTrue="1" operator="greaterThan">
      <formula>H36</formula>
    </cfRule>
  </conditionalFormatting>
  <conditionalFormatting sqref="AB37">
    <cfRule type="cellIs" dxfId="251" priority="252" stopIfTrue="1" operator="greaterThan">
      <formula>H37</formula>
    </cfRule>
  </conditionalFormatting>
  <conditionalFormatting sqref="AB38">
    <cfRule type="cellIs" dxfId="250" priority="251" stopIfTrue="1" operator="greaterThan">
      <formula>H38</formula>
    </cfRule>
  </conditionalFormatting>
  <conditionalFormatting sqref="AB39">
    <cfRule type="cellIs" dxfId="249" priority="250" stopIfTrue="1" operator="greaterThan">
      <formula>H39</formula>
    </cfRule>
  </conditionalFormatting>
  <conditionalFormatting sqref="AB40">
    <cfRule type="cellIs" dxfId="248" priority="249" stopIfTrue="1" operator="greaterThan">
      <formula>H40</formula>
    </cfRule>
  </conditionalFormatting>
  <conditionalFormatting sqref="AB41">
    <cfRule type="cellIs" dxfId="247" priority="248" stopIfTrue="1" operator="greaterThan">
      <formula>H41</formula>
    </cfRule>
  </conditionalFormatting>
  <conditionalFormatting sqref="AB42">
    <cfRule type="cellIs" dxfId="246" priority="247" stopIfTrue="1" operator="greaterThan">
      <formula>H42</formula>
    </cfRule>
  </conditionalFormatting>
  <conditionalFormatting sqref="AB43">
    <cfRule type="cellIs" dxfId="245" priority="246" stopIfTrue="1" operator="greaterThan">
      <formula>H43</formula>
    </cfRule>
  </conditionalFormatting>
  <conditionalFormatting sqref="AB44">
    <cfRule type="cellIs" dxfId="244" priority="245" stopIfTrue="1" operator="greaterThan">
      <formula>H44</formula>
    </cfRule>
  </conditionalFormatting>
  <conditionalFormatting sqref="AB45">
    <cfRule type="cellIs" dxfId="243" priority="244" stopIfTrue="1" operator="greaterThan">
      <formula>H45</formula>
    </cfRule>
  </conditionalFormatting>
  <conditionalFormatting sqref="AB46">
    <cfRule type="cellIs" dxfId="242" priority="243" stopIfTrue="1" operator="greaterThan">
      <formula>H46</formula>
    </cfRule>
  </conditionalFormatting>
  <conditionalFormatting sqref="AB47">
    <cfRule type="cellIs" dxfId="241" priority="242" stopIfTrue="1" operator="greaterThan">
      <formula>H47</formula>
    </cfRule>
  </conditionalFormatting>
  <conditionalFormatting sqref="AB48:AB107">
    <cfRule type="cellIs" dxfId="240" priority="241" stopIfTrue="1" operator="greaterThan">
      <formula>H48</formula>
    </cfRule>
  </conditionalFormatting>
  <conditionalFormatting sqref="AI9">
    <cfRule type="cellIs" dxfId="239" priority="240" stopIfTrue="1" operator="greaterThan">
      <formula>H9</formula>
    </cfRule>
  </conditionalFormatting>
  <conditionalFormatting sqref="AI10">
    <cfRule type="cellIs" dxfId="238" priority="239" stopIfTrue="1" operator="greaterThan">
      <formula>H10</formula>
    </cfRule>
  </conditionalFormatting>
  <conditionalFormatting sqref="AI11">
    <cfRule type="cellIs" dxfId="237" priority="238" stopIfTrue="1" operator="greaterThan">
      <formula>H11</formula>
    </cfRule>
  </conditionalFormatting>
  <conditionalFormatting sqref="AI12">
    <cfRule type="cellIs" dxfId="236" priority="237" stopIfTrue="1" operator="greaterThan">
      <formula>H12</formula>
    </cfRule>
  </conditionalFormatting>
  <conditionalFormatting sqref="AI13">
    <cfRule type="cellIs" dxfId="235" priority="236" stopIfTrue="1" operator="greaterThan">
      <formula>H13</formula>
    </cfRule>
  </conditionalFormatting>
  <conditionalFormatting sqref="AI14">
    <cfRule type="cellIs" dxfId="234" priority="235" stopIfTrue="1" operator="greaterThan">
      <formula>H14</formula>
    </cfRule>
  </conditionalFormatting>
  <conditionalFormatting sqref="AI15">
    <cfRule type="cellIs" dxfId="233" priority="234" stopIfTrue="1" operator="greaterThan">
      <formula>H15</formula>
    </cfRule>
  </conditionalFormatting>
  <conditionalFormatting sqref="AI16">
    <cfRule type="cellIs" dxfId="232" priority="233" stopIfTrue="1" operator="greaterThan">
      <formula>H16</formula>
    </cfRule>
  </conditionalFormatting>
  <conditionalFormatting sqref="AI17">
    <cfRule type="cellIs" dxfId="231" priority="232" stopIfTrue="1" operator="greaterThan">
      <formula>H17</formula>
    </cfRule>
  </conditionalFormatting>
  <conditionalFormatting sqref="AI18">
    <cfRule type="cellIs" dxfId="230" priority="231" stopIfTrue="1" operator="greaterThan">
      <formula>H18</formula>
    </cfRule>
  </conditionalFormatting>
  <conditionalFormatting sqref="AI19">
    <cfRule type="cellIs" dxfId="229" priority="230" stopIfTrue="1" operator="greaterThan">
      <formula>H19</formula>
    </cfRule>
  </conditionalFormatting>
  <conditionalFormatting sqref="AI20">
    <cfRule type="cellIs" dxfId="228" priority="229" stopIfTrue="1" operator="greaterThan">
      <formula>H20</formula>
    </cfRule>
  </conditionalFormatting>
  <conditionalFormatting sqref="AI21">
    <cfRule type="cellIs" dxfId="227" priority="228" stopIfTrue="1" operator="greaterThan">
      <formula>H21</formula>
    </cfRule>
  </conditionalFormatting>
  <conditionalFormatting sqref="AI22">
    <cfRule type="cellIs" dxfId="226" priority="227" stopIfTrue="1" operator="greaterThan">
      <formula>H22</formula>
    </cfRule>
  </conditionalFormatting>
  <conditionalFormatting sqref="AI23">
    <cfRule type="cellIs" dxfId="225" priority="226" stopIfTrue="1" operator="greaterThan">
      <formula>H23</formula>
    </cfRule>
  </conditionalFormatting>
  <conditionalFormatting sqref="AI24">
    <cfRule type="cellIs" dxfId="224" priority="225" stopIfTrue="1" operator="greaterThan">
      <formula>H24</formula>
    </cfRule>
  </conditionalFormatting>
  <conditionalFormatting sqref="AI25">
    <cfRule type="cellIs" dxfId="223" priority="224" stopIfTrue="1" operator="greaterThan">
      <formula>H25</formula>
    </cfRule>
  </conditionalFormatting>
  <conditionalFormatting sqref="AI26">
    <cfRule type="cellIs" dxfId="222" priority="223" stopIfTrue="1" operator="greaterThan">
      <formula>H26</formula>
    </cfRule>
  </conditionalFormatting>
  <conditionalFormatting sqref="AI27">
    <cfRule type="cellIs" dxfId="221" priority="222" stopIfTrue="1" operator="greaterThan">
      <formula>H27</formula>
    </cfRule>
  </conditionalFormatting>
  <conditionalFormatting sqref="AI28">
    <cfRule type="cellIs" dxfId="220" priority="221" stopIfTrue="1" operator="greaterThan">
      <formula>H28</formula>
    </cfRule>
  </conditionalFormatting>
  <conditionalFormatting sqref="AI29">
    <cfRule type="cellIs" dxfId="219" priority="220" stopIfTrue="1" operator="greaterThan">
      <formula>H29</formula>
    </cfRule>
  </conditionalFormatting>
  <conditionalFormatting sqref="AI30">
    <cfRule type="cellIs" dxfId="218" priority="219" stopIfTrue="1" operator="greaterThan">
      <formula>H30</formula>
    </cfRule>
  </conditionalFormatting>
  <conditionalFormatting sqref="AI31">
    <cfRule type="cellIs" dxfId="217" priority="218" stopIfTrue="1" operator="greaterThan">
      <formula>H31</formula>
    </cfRule>
  </conditionalFormatting>
  <conditionalFormatting sqref="AI32">
    <cfRule type="cellIs" dxfId="216" priority="217" stopIfTrue="1" operator="greaterThan">
      <formula>H32</formula>
    </cfRule>
  </conditionalFormatting>
  <conditionalFormatting sqref="AI33">
    <cfRule type="cellIs" dxfId="215" priority="216" stopIfTrue="1" operator="greaterThan">
      <formula>H33</formula>
    </cfRule>
  </conditionalFormatting>
  <conditionalFormatting sqref="AI34">
    <cfRule type="cellIs" dxfId="214" priority="215" stopIfTrue="1" operator="greaterThan">
      <formula>H34</formula>
    </cfRule>
  </conditionalFormatting>
  <conditionalFormatting sqref="AI36">
    <cfRule type="cellIs" dxfId="213" priority="214" stopIfTrue="1" operator="greaterThan">
      <formula>H36</formula>
    </cfRule>
  </conditionalFormatting>
  <conditionalFormatting sqref="AI35">
    <cfRule type="cellIs" dxfId="212" priority="213" stopIfTrue="1" operator="greaterThan">
      <formula>H35</formula>
    </cfRule>
  </conditionalFormatting>
  <conditionalFormatting sqref="AI37">
    <cfRule type="cellIs" dxfId="211" priority="212" stopIfTrue="1" operator="greaterThan">
      <formula>H37</formula>
    </cfRule>
  </conditionalFormatting>
  <conditionalFormatting sqref="AI38">
    <cfRule type="cellIs" dxfId="210" priority="211" stopIfTrue="1" operator="greaterThan">
      <formula>H38</formula>
    </cfRule>
  </conditionalFormatting>
  <conditionalFormatting sqref="AI39">
    <cfRule type="cellIs" dxfId="209" priority="210" stopIfTrue="1" operator="greaterThan">
      <formula>H39</formula>
    </cfRule>
  </conditionalFormatting>
  <conditionalFormatting sqref="AI40">
    <cfRule type="cellIs" dxfId="208" priority="209" stopIfTrue="1" operator="greaterThan">
      <formula>H40</formula>
    </cfRule>
  </conditionalFormatting>
  <conditionalFormatting sqref="AI41">
    <cfRule type="cellIs" dxfId="207" priority="208" stopIfTrue="1" operator="greaterThan">
      <formula>H41</formula>
    </cfRule>
  </conditionalFormatting>
  <conditionalFormatting sqref="AI42">
    <cfRule type="cellIs" dxfId="206" priority="207" stopIfTrue="1" operator="greaterThan">
      <formula>H42</formula>
    </cfRule>
  </conditionalFormatting>
  <conditionalFormatting sqref="AI43">
    <cfRule type="cellIs" dxfId="205" priority="206" stopIfTrue="1" operator="greaterThan">
      <formula>H43</formula>
    </cfRule>
  </conditionalFormatting>
  <conditionalFormatting sqref="AI44">
    <cfRule type="cellIs" dxfId="204" priority="205" stopIfTrue="1" operator="greaterThan">
      <formula>H44</formula>
    </cfRule>
  </conditionalFormatting>
  <conditionalFormatting sqref="AI45">
    <cfRule type="cellIs" dxfId="203" priority="204" stopIfTrue="1" operator="greaterThan">
      <formula>H45</formula>
    </cfRule>
  </conditionalFormatting>
  <conditionalFormatting sqref="AI46">
    <cfRule type="cellIs" dxfId="202" priority="203" stopIfTrue="1" operator="greaterThan">
      <formula>H46</formula>
    </cfRule>
  </conditionalFormatting>
  <conditionalFormatting sqref="AI47">
    <cfRule type="cellIs" dxfId="201" priority="202" stopIfTrue="1" operator="greaterThan">
      <formula>H47</formula>
    </cfRule>
  </conditionalFormatting>
  <conditionalFormatting sqref="AI48:AI107">
    <cfRule type="cellIs" dxfId="200" priority="201" stopIfTrue="1" operator="greaterThan">
      <formula>H48</formula>
    </cfRule>
  </conditionalFormatting>
  <conditionalFormatting sqref="AP9">
    <cfRule type="cellIs" dxfId="199" priority="200" stopIfTrue="1" operator="greaterThan">
      <formula>H9</formula>
    </cfRule>
  </conditionalFormatting>
  <conditionalFormatting sqref="AP10">
    <cfRule type="cellIs" dxfId="198" priority="199" stopIfTrue="1" operator="greaterThan">
      <formula>H10</formula>
    </cfRule>
  </conditionalFormatting>
  <conditionalFormatting sqref="AP11">
    <cfRule type="cellIs" dxfId="197" priority="198" stopIfTrue="1" operator="greaterThan">
      <formula>H11</formula>
    </cfRule>
  </conditionalFormatting>
  <conditionalFormatting sqref="AP12">
    <cfRule type="cellIs" dxfId="196" priority="197" stopIfTrue="1" operator="greaterThan">
      <formula>H12</formula>
    </cfRule>
  </conditionalFormatting>
  <conditionalFormatting sqref="AP13">
    <cfRule type="cellIs" dxfId="195" priority="196" stopIfTrue="1" operator="greaterThan">
      <formula>H13</formula>
    </cfRule>
  </conditionalFormatting>
  <conditionalFormatting sqref="AP14">
    <cfRule type="cellIs" dxfId="194" priority="195" stopIfTrue="1" operator="greaterThan">
      <formula>H14</formula>
    </cfRule>
  </conditionalFormatting>
  <conditionalFormatting sqref="AP15">
    <cfRule type="cellIs" dxfId="193" priority="194" stopIfTrue="1" operator="greaterThan">
      <formula>H15</formula>
    </cfRule>
  </conditionalFormatting>
  <conditionalFormatting sqref="AP16">
    <cfRule type="cellIs" dxfId="192" priority="193" stopIfTrue="1" operator="greaterThan">
      <formula>H16</formula>
    </cfRule>
  </conditionalFormatting>
  <conditionalFormatting sqref="AP17">
    <cfRule type="cellIs" dxfId="191" priority="192" stopIfTrue="1" operator="greaterThan">
      <formula>H17</formula>
    </cfRule>
  </conditionalFormatting>
  <conditionalFormatting sqref="AP18">
    <cfRule type="cellIs" dxfId="190" priority="191" stopIfTrue="1" operator="greaterThan">
      <formula>H18</formula>
    </cfRule>
  </conditionalFormatting>
  <conditionalFormatting sqref="AP19">
    <cfRule type="cellIs" dxfId="189" priority="190" stopIfTrue="1" operator="greaterThan">
      <formula>H19</formula>
    </cfRule>
  </conditionalFormatting>
  <conditionalFormatting sqref="AP20">
    <cfRule type="cellIs" dxfId="188" priority="189" stopIfTrue="1" operator="greaterThan">
      <formula>H20</formula>
    </cfRule>
  </conditionalFormatting>
  <conditionalFormatting sqref="AP21">
    <cfRule type="cellIs" dxfId="187" priority="188" stopIfTrue="1" operator="greaterThan">
      <formula>H21</formula>
    </cfRule>
  </conditionalFormatting>
  <conditionalFormatting sqref="AP22">
    <cfRule type="cellIs" dxfId="186" priority="187" stopIfTrue="1" operator="greaterThan">
      <formula>H22</formula>
    </cfRule>
  </conditionalFormatting>
  <conditionalFormatting sqref="AP23">
    <cfRule type="cellIs" dxfId="185" priority="186" stopIfTrue="1" operator="greaterThan">
      <formula>H23</formula>
    </cfRule>
  </conditionalFormatting>
  <conditionalFormatting sqref="AP24">
    <cfRule type="cellIs" dxfId="184" priority="185" stopIfTrue="1" operator="greaterThan">
      <formula>H24</formula>
    </cfRule>
  </conditionalFormatting>
  <conditionalFormatting sqref="AP25">
    <cfRule type="cellIs" dxfId="183" priority="184" stopIfTrue="1" operator="greaterThan">
      <formula>H25</formula>
    </cfRule>
  </conditionalFormatting>
  <conditionalFormatting sqref="AP26">
    <cfRule type="cellIs" dxfId="182" priority="183" stopIfTrue="1" operator="greaterThan">
      <formula>H26</formula>
    </cfRule>
  </conditionalFormatting>
  <conditionalFormatting sqref="AP27">
    <cfRule type="cellIs" dxfId="181" priority="182" stopIfTrue="1" operator="greaterThan">
      <formula>H27</formula>
    </cfRule>
  </conditionalFormatting>
  <conditionalFormatting sqref="AP28">
    <cfRule type="cellIs" dxfId="180" priority="181" stopIfTrue="1" operator="greaterThan">
      <formula>H28</formula>
    </cfRule>
  </conditionalFormatting>
  <conditionalFormatting sqref="AP29">
    <cfRule type="cellIs" dxfId="179" priority="180" stopIfTrue="1" operator="greaterThan">
      <formula>H29</formula>
    </cfRule>
  </conditionalFormatting>
  <conditionalFormatting sqref="AP30">
    <cfRule type="cellIs" dxfId="178" priority="179" stopIfTrue="1" operator="greaterThan">
      <formula>H30</formula>
    </cfRule>
  </conditionalFormatting>
  <conditionalFormatting sqref="AP31">
    <cfRule type="cellIs" dxfId="177" priority="178" stopIfTrue="1" operator="greaterThan">
      <formula>H31</formula>
    </cfRule>
  </conditionalFormatting>
  <conditionalFormatting sqref="AP32">
    <cfRule type="cellIs" dxfId="176" priority="177" stopIfTrue="1" operator="greaterThan">
      <formula>H32</formula>
    </cfRule>
  </conditionalFormatting>
  <conditionalFormatting sqref="AP33">
    <cfRule type="cellIs" dxfId="175" priority="176" stopIfTrue="1" operator="greaterThan">
      <formula>H33</formula>
    </cfRule>
  </conditionalFormatting>
  <conditionalFormatting sqref="AP34">
    <cfRule type="cellIs" dxfId="174" priority="175" stopIfTrue="1" operator="greaterThan">
      <formula>H34</formula>
    </cfRule>
  </conditionalFormatting>
  <conditionalFormatting sqref="AP35">
    <cfRule type="cellIs" dxfId="173" priority="174" stopIfTrue="1" operator="greaterThan">
      <formula>H35</formula>
    </cfRule>
  </conditionalFormatting>
  <conditionalFormatting sqref="AP36">
    <cfRule type="cellIs" dxfId="172" priority="173" stopIfTrue="1" operator="greaterThan">
      <formula>H36</formula>
    </cfRule>
  </conditionalFormatting>
  <conditionalFormatting sqref="AP37">
    <cfRule type="cellIs" dxfId="171" priority="172" stopIfTrue="1" operator="greaterThan">
      <formula>H37</formula>
    </cfRule>
  </conditionalFormatting>
  <conditionalFormatting sqref="AP38">
    <cfRule type="cellIs" dxfId="170" priority="171" stopIfTrue="1" operator="greaterThan">
      <formula>H38</formula>
    </cfRule>
  </conditionalFormatting>
  <conditionalFormatting sqref="AP39">
    <cfRule type="cellIs" dxfId="169" priority="170" stopIfTrue="1" operator="greaterThan">
      <formula>H39</formula>
    </cfRule>
  </conditionalFormatting>
  <conditionalFormatting sqref="AP40">
    <cfRule type="cellIs" dxfId="168" priority="169" stopIfTrue="1" operator="greaterThan">
      <formula>H40</formula>
    </cfRule>
  </conditionalFormatting>
  <conditionalFormatting sqref="AP41">
    <cfRule type="cellIs" dxfId="167" priority="168" stopIfTrue="1" operator="greaterThan">
      <formula>H41</formula>
    </cfRule>
  </conditionalFormatting>
  <conditionalFormatting sqref="AP42">
    <cfRule type="cellIs" dxfId="166" priority="167" stopIfTrue="1" operator="greaterThan">
      <formula>H42</formula>
    </cfRule>
  </conditionalFormatting>
  <conditionalFormatting sqref="AP43">
    <cfRule type="cellIs" dxfId="165" priority="166" stopIfTrue="1" operator="greaterThan">
      <formula>H43</formula>
    </cfRule>
  </conditionalFormatting>
  <conditionalFormatting sqref="AP44">
    <cfRule type="cellIs" dxfId="164" priority="165" stopIfTrue="1" operator="greaterThan">
      <formula>H44</formula>
    </cfRule>
  </conditionalFormatting>
  <conditionalFormatting sqref="AP45">
    <cfRule type="cellIs" dxfId="163" priority="164" stopIfTrue="1" operator="greaterThan">
      <formula>H45</formula>
    </cfRule>
  </conditionalFormatting>
  <conditionalFormatting sqref="AP46">
    <cfRule type="cellIs" dxfId="162" priority="163" stopIfTrue="1" operator="greaterThan">
      <formula>H46</formula>
    </cfRule>
  </conditionalFormatting>
  <conditionalFormatting sqref="AP47">
    <cfRule type="cellIs" dxfId="161" priority="162" stopIfTrue="1" operator="greaterThan">
      <formula>H47</formula>
    </cfRule>
  </conditionalFormatting>
  <conditionalFormatting sqref="AP48:AP107">
    <cfRule type="cellIs" dxfId="160" priority="161" stopIfTrue="1" operator="greaterThan">
      <formula>H48</formula>
    </cfRule>
  </conditionalFormatting>
  <conditionalFormatting sqref="AW9">
    <cfRule type="cellIs" dxfId="159" priority="160" stopIfTrue="1" operator="greaterThan">
      <formula>$H9</formula>
    </cfRule>
  </conditionalFormatting>
  <conditionalFormatting sqref="AW10">
    <cfRule type="cellIs" dxfId="158" priority="159" stopIfTrue="1" operator="greaterThan">
      <formula>$H10</formula>
    </cfRule>
  </conditionalFormatting>
  <conditionalFormatting sqref="AW11">
    <cfRule type="cellIs" dxfId="157" priority="158" stopIfTrue="1" operator="greaterThan">
      <formula>$H11</formula>
    </cfRule>
  </conditionalFormatting>
  <conditionalFormatting sqref="AW12">
    <cfRule type="cellIs" dxfId="156" priority="157" stopIfTrue="1" operator="greaterThan">
      <formula>$H12</formula>
    </cfRule>
  </conditionalFormatting>
  <conditionalFormatting sqref="AW13">
    <cfRule type="cellIs" dxfId="155" priority="156" stopIfTrue="1" operator="greaterThan">
      <formula>$H13</formula>
    </cfRule>
  </conditionalFormatting>
  <conditionalFormatting sqref="AW14">
    <cfRule type="cellIs" dxfId="154" priority="155" stopIfTrue="1" operator="greaterThan">
      <formula>$H14</formula>
    </cfRule>
  </conditionalFormatting>
  <conditionalFormatting sqref="AW15">
    <cfRule type="cellIs" dxfId="153" priority="154" stopIfTrue="1" operator="greaterThan">
      <formula>$H15</formula>
    </cfRule>
  </conditionalFormatting>
  <conditionalFormatting sqref="AW16">
    <cfRule type="cellIs" dxfId="152" priority="153" stopIfTrue="1" operator="greaterThan">
      <formula>$H16</formula>
    </cfRule>
  </conditionalFormatting>
  <conditionalFormatting sqref="AW17">
    <cfRule type="cellIs" dxfId="151" priority="152" stopIfTrue="1" operator="greaterThan">
      <formula>$H17</formula>
    </cfRule>
  </conditionalFormatting>
  <conditionalFormatting sqref="AW18">
    <cfRule type="cellIs" dxfId="150" priority="151" stopIfTrue="1" operator="greaterThan">
      <formula>$H18</formula>
    </cfRule>
  </conditionalFormatting>
  <conditionalFormatting sqref="AW19">
    <cfRule type="cellIs" dxfId="149" priority="150" stopIfTrue="1" operator="greaterThan">
      <formula>$H19</formula>
    </cfRule>
  </conditionalFormatting>
  <conditionalFormatting sqref="AW20">
    <cfRule type="cellIs" dxfId="148" priority="149" stopIfTrue="1" operator="greaterThan">
      <formula>$H20</formula>
    </cfRule>
  </conditionalFormatting>
  <conditionalFormatting sqref="AW21">
    <cfRule type="cellIs" dxfId="147" priority="148" stopIfTrue="1" operator="greaterThan">
      <formula>$H21</formula>
    </cfRule>
  </conditionalFormatting>
  <conditionalFormatting sqref="AW22">
    <cfRule type="cellIs" dxfId="146" priority="147" stopIfTrue="1" operator="greaterThan">
      <formula>$H22</formula>
    </cfRule>
  </conditionalFormatting>
  <conditionalFormatting sqref="AW23">
    <cfRule type="cellIs" dxfId="145" priority="146" stopIfTrue="1" operator="greaterThan">
      <formula>$H23</formula>
    </cfRule>
  </conditionalFormatting>
  <conditionalFormatting sqref="AW24">
    <cfRule type="cellIs" dxfId="144" priority="145" stopIfTrue="1" operator="greaterThan">
      <formula>$H24</formula>
    </cfRule>
  </conditionalFormatting>
  <conditionalFormatting sqref="AW25">
    <cfRule type="cellIs" dxfId="143" priority="144" stopIfTrue="1" operator="greaterThan">
      <formula>$H25</formula>
    </cfRule>
  </conditionalFormatting>
  <conditionalFormatting sqref="AW26">
    <cfRule type="cellIs" dxfId="142" priority="143" stopIfTrue="1" operator="greaterThan">
      <formula>$H26</formula>
    </cfRule>
  </conditionalFormatting>
  <conditionalFormatting sqref="AW27">
    <cfRule type="cellIs" dxfId="141" priority="142" stopIfTrue="1" operator="greaterThan">
      <formula>$H27</formula>
    </cfRule>
  </conditionalFormatting>
  <conditionalFormatting sqref="AW28">
    <cfRule type="cellIs" dxfId="140" priority="141" stopIfTrue="1" operator="greaterThan">
      <formula>$H28</formula>
    </cfRule>
  </conditionalFormatting>
  <conditionalFormatting sqref="AW29">
    <cfRule type="cellIs" dxfId="139" priority="140" stopIfTrue="1" operator="greaterThan">
      <formula>$H29</formula>
    </cfRule>
  </conditionalFormatting>
  <conditionalFormatting sqref="AW30">
    <cfRule type="cellIs" dxfId="138" priority="139" stopIfTrue="1" operator="greaterThan">
      <formula>$H30</formula>
    </cfRule>
  </conditionalFormatting>
  <conditionalFormatting sqref="AW31">
    <cfRule type="cellIs" dxfId="137" priority="138" stopIfTrue="1" operator="greaterThan">
      <formula>$H31</formula>
    </cfRule>
  </conditionalFormatting>
  <conditionalFormatting sqref="AW32">
    <cfRule type="cellIs" dxfId="136" priority="137" stopIfTrue="1" operator="greaterThan">
      <formula>$H32</formula>
    </cfRule>
  </conditionalFormatting>
  <conditionalFormatting sqref="AW33">
    <cfRule type="cellIs" dxfId="135" priority="136" stopIfTrue="1" operator="greaterThan">
      <formula>$H33</formula>
    </cfRule>
  </conditionalFormatting>
  <conditionalFormatting sqref="AW34">
    <cfRule type="cellIs" dxfId="134" priority="135" stopIfTrue="1" operator="greaterThan">
      <formula>$H34</formula>
    </cfRule>
  </conditionalFormatting>
  <conditionalFormatting sqref="AW35">
    <cfRule type="cellIs" dxfId="133" priority="134" stopIfTrue="1" operator="greaterThan">
      <formula>$H35</formula>
    </cfRule>
  </conditionalFormatting>
  <conditionalFormatting sqref="AW36">
    <cfRule type="cellIs" dxfId="132" priority="133" stopIfTrue="1" operator="greaterThan">
      <formula>$H36</formula>
    </cfRule>
  </conditionalFormatting>
  <conditionalFormatting sqref="AW37">
    <cfRule type="cellIs" dxfId="131" priority="132" stopIfTrue="1" operator="greaterThan">
      <formula>$H37</formula>
    </cfRule>
  </conditionalFormatting>
  <conditionalFormatting sqref="AW38">
    <cfRule type="cellIs" dxfId="130" priority="131" stopIfTrue="1" operator="greaterThan">
      <formula>$H38</formula>
    </cfRule>
  </conditionalFormatting>
  <conditionalFormatting sqref="AW39">
    <cfRule type="cellIs" dxfId="129" priority="130" stopIfTrue="1" operator="greaterThan">
      <formula>$H39</formula>
    </cfRule>
  </conditionalFormatting>
  <conditionalFormatting sqref="AW40">
    <cfRule type="cellIs" dxfId="128" priority="129" stopIfTrue="1" operator="greaterThan">
      <formula>$H40</formula>
    </cfRule>
  </conditionalFormatting>
  <conditionalFormatting sqref="AW41">
    <cfRule type="cellIs" dxfId="127" priority="128" stopIfTrue="1" operator="greaterThan">
      <formula>$H41</formula>
    </cfRule>
  </conditionalFormatting>
  <conditionalFormatting sqref="AW42">
    <cfRule type="cellIs" dxfId="126" priority="127" stopIfTrue="1" operator="greaterThan">
      <formula>$H42</formula>
    </cfRule>
  </conditionalFormatting>
  <conditionalFormatting sqref="AW43">
    <cfRule type="cellIs" dxfId="125" priority="126" stopIfTrue="1" operator="greaterThan">
      <formula>$H43</formula>
    </cfRule>
  </conditionalFormatting>
  <conditionalFormatting sqref="AW44">
    <cfRule type="cellIs" dxfId="124" priority="125" stopIfTrue="1" operator="greaterThan">
      <formula>$H44</formula>
    </cfRule>
  </conditionalFormatting>
  <conditionalFormatting sqref="AW45">
    <cfRule type="cellIs" dxfId="123" priority="124" stopIfTrue="1" operator="greaterThan">
      <formula>$H45</formula>
    </cfRule>
  </conditionalFormatting>
  <conditionalFormatting sqref="AW46">
    <cfRule type="cellIs" dxfId="122" priority="123" stopIfTrue="1" operator="greaterThan">
      <formula>$H46</formula>
    </cfRule>
  </conditionalFormatting>
  <conditionalFormatting sqref="AW47">
    <cfRule type="cellIs" dxfId="121" priority="122" stopIfTrue="1" operator="greaterThan">
      <formula>$H47</formula>
    </cfRule>
  </conditionalFormatting>
  <conditionalFormatting sqref="AW48:AW107">
    <cfRule type="cellIs" dxfId="120" priority="121" stopIfTrue="1" operator="greaterThan">
      <formula>$H48</formula>
    </cfRule>
  </conditionalFormatting>
  <conditionalFormatting sqref="BD9">
    <cfRule type="cellIs" dxfId="119" priority="120" stopIfTrue="1" operator="greaterThan">
      <formula>H9</formula>
    </cfRule>
  </conditionalFormatting>
  <conditionalFormatting sqref="BD10">
    <cfRule type="cellIs" dxfId="118" priority="119" stopIfTrue="1" operator="greaterThan">
      <formula>H10</formula>
    </cfRule>
  </conditionalFormatting>
  <conditionalFormatting sqref="BD11">
    <cfRule type="cellIs" dxfId="117" priority="118" stopIfTrue="1" operator="greaterThan">
      <formula>H11</formula>
    </cfRule>
  </conditionalFormatting>
  <conditionalFormatting sqref="BD12">
    <cfRule type="cellIs" dxfId="116" priority="117" stopIfTrue="1" operator="greaterThan">
      <formula>H12</formula>
    </cfRule>
  </conditionalFormatting>
  <conditionalFormatting sqref="BD13">
    <cfRule type="cellIs" dxfId="115" priority="116" stopIfTrue="1" operator="greaterThan">
      <formula>H13</formula>
    </cfRule>
  </conditionalFormatting>
  <conditionalFormatting sqref="BD14">
    <cfRule type="cellIs" dxfId="114" priority="115" stopIfTrue="1" operator="greaterThan">
      <formula>H14</formula>
    </cfRule>
  </conditionalFormatting>
  <conditionalFormatting sqref="BD15">
    <cfRule type="cellIs" dxfId="113" priority="114" stopIfTrue="1" operator="greaterThan">
      <formula>H15</formula>
    </cfRule>
  </conditionalFormatting>
  <conditionalFormatting sqref="BD17">
    <cfRule type="cellIs" dxfId="112" priority="113" stopIfTrue="1" operator="greaterThan">
      <formula>H17</formula>
    </cfRule>
  </conditionalFormatting>
  <conditionalFormatting sqref="BD16">
    <cfRule type="cellIs" dxfId="111" priority="112" stopIfTrue="1" operator="greaterThan">
      <formula>H16</formula>
    </cfRule>
  </conditionalFormatting>
  <conditionalFormatting sqref="BD18">
    <cfRule type="cellIs" dxfId="110" priority="111" stopIfTrue="1" operator="greaterThan">
      <formula>H18</formula>
    </cfRule>
  </conditionalFormatting>
  <conditionalFormatting sqref="BD19">
    <cfRule type="cellIs" dxfId="109" priority="110" stopIfTrue="1" operator="greaterThan">
      <formula>H19</formula>
    </cfRule>
  </conditionalFormatting>
  <conditionalFormatting sqref="BD20">
    <cfRule type="cellIs" dxfId="108" priority="109" stopIfTrue="1" operator="greaterThan">
      <formula>H20</formula>
    </cfRule>
  </conditionalFormatting>
  <conditionalFormatting sqref="BD21">
    <cfRule type="cellIs" dxfId="107" priority="108" stopIfTrue="1" operator="greaterThan">
      <formula>H21</formula>
    </cfRule>
  </conditionalFormatting>
  <conditionalFormatting sqref="BD22">
    <cfRule type="cellIs" dxfId="106" priority="107" stopIfTrue="1" operator="greaterThan">
      <formula>H22</formula>
    </cfRule>
  </conditionalFormatting>
  <conditionalFormatting sqref="BD23">
    <cfRule type="cellIs" dxfId="105" priority="106" stopIfTrue="1" operator="greaterThan">
      <formula>H23</formula>
    </cfRule>
  </conditionalFormatting>
  <conditionalFormatting sqref="BD24">
    <cfRule type="cellIs" dxfId="104" priority="105" stopIfTrue="1" operator="greaterThan">
      <formula>H24</formula>
    </cfRule>
  </conditionalFormatting>
  <conditionalFormatting sqref="BD25">
    <cfRule type="cellIs" dxfId="103" priority="104" stopIfTrue="1" operator="greaterThan">
      <formula>H25</formula>
    </cfRule>
  </conditionalFormatting>
  <conditionalFormatting sqref="BD26">
    <cfRule type="cellIs" dxfId="102" priority="103" stopIfTrue="1" operator="greaterThan">
      <formula>H26</formula>
    </cfRule>
  </conditionalFormatting>
  <conditionalFormatting sqref="BD27">
    <cfRule type="cellIs" dxfId="101" priority="102" stopIfTrue="1" operator="greaterThan">
      <formula>H27</formula>
    </cfRule>
  </conditionalFormatting>
  <conditionalFormatting sqref="BD28">
    <cfRule type="cellIs" dxfId="100" priority="101" stopIfTrue="1" operator="greaterThan">
      <formula>H28</formula>
    </cfRule>
  </conditionalFormatting>
  <conditionalFormatting sqref="BD29">
    <cfRule type="cellIs" dxfId="99" priority="100" stopIfTrue="1" operator="greaterThan">
      <formula>H29</formula>
    </cfRule>
  </conditionalFormatting>
  <conditionalFormatting sqref="BD30">
    <cfRule type="cellIs" dxfId="98" priority="99" stopIfTrue="1" operator="greaterThan">
      <formula>H30</formula>
    </cfRule>
  </conditionalFormatting>
  <conditionalFormatting sqref="BD31">
    <cfRule type="cellIs" dxfId="97" priority="98" stopIfTrue="1" operator="greaterThan">
      <formula>H31</formula>
    </cfRule>
  </conditionalFormatting>
  <conditionalFormatting sqref="BD32">
    <cfRule type="cellIs" dxfId="96" priority="97" stopIfTrue="1" operator="greaterThan">
      <formula>H32</formula>
    </cfRule>
  </conditionalFormatting>
  <conditionalFormatting sqref="BD33">
    <cfRule type="cellIs" dxfId="95" priority="96" stopIfTrue="1" operator="greaterThan">
      <formula>H33</formula>
    </cfRule>
  </conditionalFormatting>
  <conditionalFormatting sqref="BD34">
    <cfRule type="cellIs" dxfId="94" priority="95" stopIfTrue="1" operator="greaterThan">
      <formula>H34</formula>
    </cfRule>
  </conditionalFormatting>
  <conditionalFormatting sqref="BD35">
    <cfRule type="cellIs" dxfId="93" priority="94" stopIfTrue="1" operator="greaterThan">
      <formula>H35</formula>
    </cfRule>
  </conditionalFormatting>
  <conditionalFormatting sqref="BD36">
    <cfRule type="cellIs" dxfId="92" priority="93" stopIfTrue="1" operator="greaterThan">
      <formula>H36</formula>
    </cfRule>
  </conditionalFormatting>
  <conditionalFormatting sqref="BD37">
    <cfRule type="cellIs" dxfId="91" priority="92" stopIfTrue="1" operator="greaterThan">
      <formula>H37</formula>
    </cfRule>
  </conditionalFormatting>
  <conditionalFormatting sqref="BD38">
    <cfRule type="cellIs" dxfId="90" priority="91" stopIfTrue="1" operator="greaterThan">
      <formula>H38</formula>
    </cfRule>
  </conditionalFormatting>
  <conditionalFormatting sqref="BD39">
    <cfRule type="cellIs" dxfId="89" priority="90" stopIfTrue="1" operator="greaterThan">
      <formula>H39</formula>
    </cfRule>
  </conditionalFormatting>
  <conditionalFormatting sqref="BD40">
    <cfRule type="cellIs" dxfId="88" priority="89" stopIfTrue="1" operator="greaterThan">
      <formula>H40</formula>
    </cfRule>
  </conditionalFormatting>
  <conditionalFormatting sqref="BD41">
    <cfRule type="cellIs" dxfId="87" priority="88" stopIfTrue="1" operator="greaterThan">
      <formula>H41</formula>
    </cfRule>
  </conditionalFormatting>
  <conditionalFormatting sqref="BD42">
    <cfRule type="cellIs" dxfId="86" priority="87" stopIfTrue="1" operator="greaterThan">
      <formula>H42</formula>
    </cfRule>
  </conditionalFormatting>
  <conditionalFormatting sqref="BD43">
    <cfRule type="cellIs" dxfId="85" priority="86" stopIfTrue="1" operator="greaterThan">
      <formula>H43</formula>
    </cfRule>
  </conditionalFormatting>
  <conditionalFormatting sqref="BD44">
    <cfRule type="cellIs" dxfId="84" priority="85" stopIfTrue="1" operator="greaterThan">
      <formula>H44</formula>
    </cfRule>
  </conditionalFormatting>
  <conditionalFormatting sqref="BD45">
    <cfRule type="cellIs" dxfId="83" priority="84" stopIfTrue="1" operator="greaterThan">
      <formula>H45</formula>
    </cfRule>
  </conditionalFormatting>
  <conditionalFormatting sqref="BD46">
    <cfRule type="cellIs" dxfId="82" priority="83" stopIfTrue="1" operator="greaterThan">
      <formula>H46</formula>
    </cfRule>
  </conditionalFormatting>
  <conditionalFormatting sqref="BD47">
    <cfRule type="cellIs" dxfId="81" priority="82" stopIfTrue="1" operator="greaterThan">
      <formula>H47</formula>
    </cfRule>
  </conditionalFormatting>
  <conditionalFormatting sqref="BD48:BD107">
    <cfRule type="cellIs" dxfId="80" priority="81" stopIfTrue="1" operator="greaterThan">
      <formula>H48</formula>
    </cfRule>
  </conditionalFormatting>
  <conditionalFormatting sqref="BK9">
    <cfRule type="cellIs" dxfId="79" priority="80" stopIfTrue="1" operator="greaterThan">
      <formula>H9</formula>
    </cfRule>
  </conditionalFormatting>
  <conditionalFormatting sqref="BK10">
    <cfRule type="cellIs" dxfId="78" priority="79" stopIfTrue="1" operator="greaterThan">
      <formula>H10</formula>
    </cfRule>
  </conditionalFormatting>
  <conditionalFormatting sqref="BK11">
    <cfRule type="cellIs" dxfId="77" priority="78" stopIfTrue="1" operator="greaterThan">
      <formula>H11</formula>
    </cfRule>
  </conditionalFormatting>
  <conditionalFormatting sqref="BK12">
    <cfRule type="cellIs" dxfId="76" priority="77" stopIfTrue="1" operator="greaterThan">
      <formula>H12</formula>
    </cfRule>
  </conditionalFormatting>
  <conditionalFormatting sqref="BK13">
    <cfRule type="cellIs" dxfId="75" priority="76" stopIfTrue="1" operator="greaterThan">
      <formula>H13</formula>
    </cfRule>
  </conditionalFormatting>
  <conditionalFormatting sqref="BK14">
    <cfRule type="cellIs" dxfId="74" priority="75" stopIfTrue="1" operator="greaterThan">
      <formula>H14</formula>
    </cfRule>
  </conditionalFormatting>
  <conditionalFormatting sqref="BK15">
    <cfRule type="cellIs" dxfId="73" priority="74" stopIfTrue="1" operator="greaterThan">
      <formula>H15</formula>
    </cfRule>
  </conditionalFormatting>
  <conditionalFormatting sqref="BK16">
    <cfRule type="cellIs" dxfId="72" priority="73" stopIfTrue="1" operator="greaterThan">
      <formula>H16</formula>
    </cfRule>
  </conditionalFormatting>
  <conditionalFormatting sqref="BK17">
    <cfRule type="cellIs" dxfId="71" priority="72" stopIfTrue="1" operator="greaterThan">
      <formula>H17</formula>
    </cfRule>
  </conditionalFormatting>
  <conditionalFormatting sqref="BK18">
    <cfRule type="cellIs" dxfId="70" priority="71" stopIfTrue="1" operator="greaterThan">
      <formula>H18</formula>
    </cfRule>
  </conditionalFormatting>
  <conditionalFormatting sqref="BK19">
    <cfRule type="cellIs" dxfId="69" priority="70" stopIfTrue="1" operator="greaterThan">
      <formula>H19</formula>
    </cfRule>
  </conditionalFormatting>
  <conditionalFormatting sqref="BK20">
    <cfRule type="cellIs" dxfId="68" priority="69" stopIfTrue="1" operator="greaterThan">
      <formula>H20</formula>
    </cfRule>
  </conditionalFormatting>
  <conditionalFormatting sqref="BK21">
    <cfRule type="cellIs" dxfId="67" priority="68" stopIfTrue="1" operator="greaterThan">
      <formula>H21</formula>
    </cfRule>
  </conditionalFormatting>
  <conditionalFormatting sqref="BK22">
    <cfRule type="cellIs" dxfId="66" priority="67" stopIfTrue="1" operator="greaterThan">
      <formula>H22</formula>
    </cfRule>
  </conditionalFormatting>
  <conditionalFormatting sqref="BK23">
    <cfRule type="cellIs" dxfId="65" priority="66" stopIfTrue="1" operator="greaterThan">
      <formula>H23</formula>
    </cfRule>
  </conditionalFormatting>
  <conditionalFormatting sqref="BK24">
    <cfRule type="cellIs" dxfId="64" priority="65" stopIfTrue="1" operator="greaterThan">
      <formula>H24</formula>
    </cfRule>
  </conditionalFormatting>
  <conditionalFormatting sqref="BK25">
    <cfRule type="cellIs" dxfId="63" priority="64" stopIfTrue="1" operator="greaterThan">
      <formula>H25</formula>
    </cfRule>
  </conditionalFormatting>
  <conditionalFormatting sqref="BK26">
    <cfRule type="cellIs" dxfId="62" priority="63" stopIfTrue="1" operator="greaterThan">
      <formula>H26</formula>
    </cfRule>
  </conditionalFormatting>
  <conditionalFormatting sqref="BK27">
    <cfRule type="cellIs" dxfId="61" priority="62" stopIfTrue="1" operator="greaterThan">
      <formula>H27</formula>
    </cfRule>
  </conditionalFormatting>
  <conditionalFormatting sqref="BK28">
    <cfRule type="cellIs" dxfId="60" priority="61" stopIfTrue="1" operator="greaterThan">
      <formula>H28</formula>
    </cfRule>
  </conditionalFormatting>
  <conditionalFormatting sqref="BK29">
    <cfRule type="cellIs" dxfId="59" priority="60" stopIfTrue="1" operator="greaterThan">
      <formula>H29</formula>
    </cfRule>
  </conditionalFormatting>
  <conditionalFormatting sqref="BK30">
    <cfRule type="cellIs" dxfId="58" priority="59" stopIfTrue="1" operator="greaterThan">
      <formula>H30</formula>
    </cfRule>
  </conditionalFormatting>
  <conditionalFormatting sqref="BK31">
    <cfRule type="cellIs" dxfId="57" priority="58" stopIfTrue="1" operator="greaterThan">
      <formula>H31</formula>
    </cfRule>
  </conditionalFormatting>
  <conditionalFormatting sqref="BK32">
    <cfRule type="cellIs" dxfId="56" priority="57" stopIfTrue="1" operator="greaterThan">
      <formula>H32</formula>
    </cfRule>
  </conditionalFormatting>
  <conditionalFormatting sqref="BK33">
    <cfRule type="cellIs" dxfId="55" priority="56" stopIfTrue="1" operator="greaterThan">
      <formula>H33</formula>
    </cfRule>
  </conditionalFormatting>
  <conditionalFormatting sqref="BK34">
    <cfRule type="cellIs" dxfId="54" priority="55" stopIfTrue="1" operator="greaterThan">
      <formula>H34</formula>
    </cfRule>
  </conditionalFormatting>
  <conditionalFormatting sqref="BK35">
    <cfRule type="cellIs" dxfId="53" priority="54" stopIfTrue="1" operator="greaterThan">
      <formula>H35</formula>
    </cfRule>
  </conditionalFormatting>
  <conditionalFormatting sqref="BK36">
    <cfRule type="cellIs" dxfId="52" priority="53" stopIfTrue="1" operator="greaterThan">
      <formula>H36</formula>
    </cfRule>
  </conditionalFormatting>
  <conditionalFormatting sqref="BK37">
    <cfRule type="cellIs" dxfId="51" priority="52" stopIfTrue="1" operator="greaterThan">
      <formula>H37</formula>
    </cfRule>
  </conditionalFormatting>
  <conditionalFormatting sqref="BK38">
    <cfRule type="cellIs" dxfId="50" priority="51" stopIfTrue="1" operator="greaterThan">
      <formula>H38</formula>
    </cfRule>
  </conditionalFormatting>
  <conditionalFormatting sqref="BK39">
    <cfRule type="cellIs" dxfId="49" priority="50" stopIfTrue="1" operator="greaterThan">
      <formula>H39</formula>
    </cfRule>
  </conditionalFormatting>
  <conditionalFormatting sqref="BK40">
    <cfRule type="cellIs" dxfId="48" priority="49" stopIfTrue="1" operator="greaterThan">
      <formula>H40</formula>
    </cfRule>
  </conditionalFormatting>
  <conditionalFormatting sqref="BK41">
    <cfRule type="cellIs" dxfId="47" priority="48" stopIfTrue="1" operator="greaterThan">
      <formula>H41</formula>
    </cfRule>
  </conditionalFormatting>
  <conditionalFormatting sqref="BK42">
    <cfRule type="cellIs" dxfId="46" priority="47" stopIfTrue="1" operator="greaterThan">
      <formula>H42</formula>
    </cfRule>
  </conditionalFormatting>
  <conditionalFormatting sqref="BK43">
    <cfRule type="cellIs" dxfId="45" priority="46" stopIfTrue="1" operator="greaterThan">
      <formula>H43</formula>
    </cfRule>
  </conditionalFormatting>
  <conditionalFormatting sqref="BK44">
    <cfRule type="cellIs" dxfId="44" priority="45" stopIfTrue="1" operator="greaterThan">
      <formula>H44</formula>
    </cfRule>
  </conditionalFormatting>
  <conditionalFormatting sqref="BK45">
    <cfRule type="cellIs" dxfId="43" priority="44" stopIfTrue="1" operator="greaterThan">
      <formula>H45</formula>
    </cfRule>
  </conditionalFormatting>
  <conditionalFormatting sqref="BK46">
    <cfRule type="cellIs" dxfId="42" priority="43" stopIfTrue="1" operator="greaterThan">
      <formula>H46</formula>
    </cfRule>
  </conditionalFormatting>
  <conditionalFormatting sqref="BK47">
    <cfRule type="cellIs" dxfId="41" priority="42" stopIfTrue="1" operator="greaterThan">
      <formula>H47</formula>
    </cfRule>
  </conditionalFormatting>
  <conditionalFormatting sqref="BK48:BK107">
    <cfRule type="cellIs" dxfId="40" priority="41" stopIfTrue="1" operator="greaterThan">
      <formula>H48</formula>
    </cfRule>
  </conditionalFormatting>
  <conditionalFormatting sqref="BR9">
    <cfRule type="cellIs" dxfId="39" priority="40" stopIfTrue="1" operator="greaterThan">
      <formula>H9</formula>
    </cfRule>
  </conditionalFormatting>
  <conditionalFormatting sqref="BR10">
    <cfRule type="cellIs" dxfId="38" priority="39" stopIfTrue="1" operator="greaterThan">
      <formula>H10</formula>
    </cfRule>
  </conditionalFormatting>
  <conditionalFormatting sqref="BR11">
    <cfRule type="cellIs" dxfId="37" priority="38" stopIfTrue="1" operator="greaterThan">
      <formula>H11</formula>
    </cfRule>
  </conditionalFormatting>
  <conditionalFormatting sqref="BR12">
    <cfRule type="cellIs" dxfId="36" priority="37" stopIfTrue="1" operator="greaterThan">
      <formula>H12</formula>
    </cfRule>
  </conditionalFormatting>
  <conditionalFormatting sqref="BR13">
    <cfRule type="cellIs" dxfId="35" priority="36" stopIfTrue="1" operator="greaterThan">
      <formula>H13</formula>
    </cfRule>
  </conditionalFormatting>
  <conditionalFormatting sqref="BR14">
    <cfRule type="cellIs" dxfId="34" priority="35" stopIfTrue="1" operator="greaterThan">
      <formula>H14</formula>
    </cfRule>
  </conditionalFormatting>
  <conditionalFormatting sqref="BR15">
    <cfRule type="cellIs" dxfId="33" priority="34" stopIfTrue="1" operator="greaterThan">
      <formula>H15</formula>
    </cfRule>
  </conditionalFormatting>
  <conditionalFormatting sqref="BR16">
    <cfRule type="cellIs" dxfId="32" priority="33" stopIfTrue="1" operator="greaterThan">
      <formula>H16</formula>
    </cfRule>
  </conditionalFormatting>
  <conditionalFormatting sqref="BR17">
    <cfRule type="cellIs" dxfId="31" priority="32" stopIfTrue="1" operator="greaterThan">
      <formula>H17</formula>
    </cfRule>
  </conditionalFormatting>
  <conditionalFormatting sqref="BR18">
    <cfRule type="cellIs" dxfId="30" priority="31" stopIfTrue="1" operator="greaterThan">
      <formula>H18</formula>
    </cfRule>
  </conditionalFormatting>
  <conditionalFormatting sqref="BR19">
    <cfRule type="cellIs" dxfId="29" priority="30" stopIfTrue="1" operator="greaterThan">
      <formula>H19</formula>
    </cfRule>
  </conditionalFormatting>
  <conditionalFormatting sqref="BR20">
    <cfRule type="cellIs" dxfId="28" priority="29" stopIfTrue="1" operator="greaterThan">
      <formula>H20</formula>
    </cfRule>
  </conditionalFormatting>
  <conditionalFormatting sqref="BR21">
    <cfRule type="cellIs" dxfId="27" priority="28" stopIfTrue="1" operator="greaterThan">
      <formula>H21</formula>
    </cfRule>
  </conditionalFormatting>
  <conditionalFormatting sqref="BR22">
    <cfRule type="cellIs" dxfId="26" priority="27" stopIfTrue="1" operator="greaterThan">
      <formula>H22</formula>
    </cfRule>
  </conditionalFormatting>
  <conditionalFormatting sqref="BR23">
    <cfRule type="cellIs" dxfId="25" priority="26" stopIfTrue="1" operator="greaterThan">
      <formula>H23</formula>
    </cfRule>
  </conditionalFormatting>
  <conditionalFormatting sqref="BR24">
    <cfRule type="cellIs" dxfId="24" priority="25" stopIfTrue="1" operator="greaterThan">
      <formula>H24</formula>
    </cfRule>
  </conditionalFormatting>
  <conditionalFormatting sqref="BR25">
    <cfRule type="cellIs" dxfId="23" priority="24" stopIfTrue="1" operator="greaterThan">
      <formula>H25</formula>
    </cfRule>
  </conditionalFormatting>
  <conditionalFormatting sqref="BR26">
    <cfRule type="cellIs" dxfId="22" priority="23" stopIfTrue="1" operator="greaterThan">
      <formula>H26</formula>
    </cfRule>
  </conditionalFormatting>
  <conditionalFormatting sqref="BR27">
    <cfRule type="cellIs" dxfId="21" priority="22" stopIfTrue="1" operator="greaterThan">
      <formula>H27</formula>
    </cfRule>
  </conditionalFormatting>
  <conditionalFormatting sqref="BR28">
    <cfRule type="cellIs" dxfId="20" priority="21" stopIfTrue="1" operator="greaterThan">
      <formula>H28</formula>
    </cfRule>
  </conditionalFormatting>
  <conditionalFormatting sqref="BR29">
    <cfRule type="cellIs" dxfId="19" priority="20" stopIfTrue="1" operator="greaterThan">
      <formula>H29</formula>
    </cfRule>
  </conditionalFormatting>
  <conditionalFormatting sqref="BR30">
    <cfRule type="cellIs" dxfId="18" priority="19" stopIfTrue="1" operator="greaterThan">
      <formula>H30</formula>
    </cfRule>
  </conditionalFormatting>
  <conditionalFormatting sqref="BR31">
    <cfRule type="cellIs" dxfId="17" priority="18" stopIfTrue="1" operator="greaterThan">
      <formula>H31</formula>
    </cfRule>
  </conditionalFormatting>
  <conditionalFormatting sqref="BR32">
    <cfRule type="cellIs" dxfId="16" priority="17" stopIfTrue="1" operator="greaterThan">
      <formula>H32</formula>
    </cfRule>
  </conditionalFormatting>
  <conditionalFormatting sqref="BR33">
    <cfRule type="cellIs" dxfId="15" priority="16" stopIfTrue="1" operator="greaterThan">
      <formula>H33</formula>
    </cfRule>
  </conditionalFormatting>
  <conditionalFormatting sqref="BR34">
    <cfRule type="cellIs" dxfId="14" priority="15" stopIfTrue="1" operator="greaterThan">
      <formula>H34</formula>
    </cfRule>
  </conditionalFormatting>
  <conditionalFormatting sqref="BR35">
    <cfRule type="cellIs" dxfId="13" priority="14" stopIfTrue="1" operator="greaterThan">
      <formula>H35</formula>
    </cfRule>
  </conditionalFormatting>
  <conditionalFormatting sqref="BR36">
    <cfRule type="cellIs" dxfId="12" priority="13" stopIfTrue="1" operator="greaterThan">
      <formula>H36</formula>
    </cfRule>
  </conditionalFormatting>
  <conditionalFormatting sqref="BR37">
    <cfRule type="cellIs" dxfId="11" priority="12" stopIfTrue="1" operator="greaterThan">
      <formula>H37</formula>
    </cfRule>
  </conditionalFormatting>
  <conditionalFormatting sqref="BR38">
    <cfRule type="cellIs" dxfId="10" priority="11" stopIfTrue="1" operator="greaterThan">
      <formula>H38</formula>
    </cfRule>
  </conditionalFormatting>
  <conditionalFormatting sqref="BR39">
    <cfRule type="cellIs" dxfId="9" priority="10" stopIfTrue="1" operator="greaterThan">
      <formula>H39</formula>
    </cfRule>
  </conditionalFormatting>
  <conditionalFormatting sqref="BR40">
    <cfRule type="cellIs" dxfId="8" priority="9" stopIfTrue="1" operator="greaterThan">
      <formula>H40</formula>
    </cfRule>
  </conditionalFormatting>
  <conditionalFormatting sqref="BR41">
    <cfRule type="cellIs" dxfId="7" priority="8" stopIfTrue="1" operator="greaterThan">
      <formula>H41</formula>
    </cfRule>
  </conditionalFormatting>
  <conditionalFormatting sqref="BR42">
    <cfRule type="cellIs" dxfId="6" priority="7" stopIfTrue="1" operator="greaterThan">
      <formula>H42</formula>
    </cfRule>
  </conditionalFormatting>
  <conditionalFormatting sqref="BR43">
    <cfRule type="cellIs" dxfId="5" priority="6" stopIfTrue="1" operator="greaterThan">
      <formula>H43</formula>
    </cfRule>
  </conditionalFormatting>
  <conditionalFormatting sqref="BR44">
    <cfRule type="cellIs" dxfId="4" priority="5" stopIfTrue="1" operator="greaterThan">
      <formula>H44</formula>
    </cfRule>
  </conditionalFormatting>
  <conditionalFormatting sqref="BR45">
    <cfRule type="cellIs" dxfId="3" priority="4" stopIfTrue="1" operator="greaterThan">
      <formula>H45</formula>
    </cfRule>
  </conditionalFormatting>
  <conditionalFormatting sqref="BR46">
    <cfRule type="cellIs" dxfId="2" priority="3" stopIfTrue="1" operator="greaterThan">
      <formula>H46</formula>
    </cfRule>
  </conditionalFormatting>
  <conditionalFormatting sqref="BR47">
    <cfRule type="cellIs" dxfId="1" priority="2" stopIfTrue="1" operator="greaterThan">
      <formula>H47</formula>
    </cfRule>
  </conditionalFormatting>
  <conditionalFormatting sqref="BR48:BR107">
    <cfRule type="cellIs" dxfId="0" priority="1" stopIfTrue="1" operator="greaterThan">
      <formula>H48</formula>
    </cfRule>
  </conditionalFormatting>
  <dataValidations disablePrompts="1" count="6">
    <dataValidation type="list" allowBlank="1" showInputMessage="1" showErrorMessage="1" sqref="AN8:AN107 BP8:BP107 BI8:BI107 BB8:BB107 AU8:AU107 Z8:Z107 L8:L107 S8:S107 AG8:AG107">
      <formula1>$C$123:$C$126</formula1>
    </dataValidation>
    <dataValidation type="whole" allowBlank="1" showInputMessage="1" showErrorMessage="1" sqref="H3">
      <formula1>8</formula1>
      <formula2>40</formula2>
    </dataValidation>
    <dataValidation type="whole" allowBlank="1" showInputMessage="1" showErrorMessage="1" sqref="H4">
      <formula1>3</formula1>
      <formula2>9</formula2>
    </dataValidation>
    <dataValidation type="list" allowBlank="1" showInputMessage="1" showErrorMessage="1" sqref="M4 AM4 AO4 AF4 AH4 Y4 AA4 R4 T4 K4 AT4 AV4 BA4 BC4 BH4 BJ4 BO4 BQ4">
      <formula1>Results!#REF!</formula1>
    </dataValidation>
    <dataValidation type="list" allowBlank="1" showInputMessage="1" showErrorMessage="1" sqref="B4:C4">
      <formula1>$C$130:$C$139</formula1>
    </dataValidation>
    <dataValidation type="list" allowBlank="1" showInputMessage="1" showErrorMessage="1" sqref="E4:F4">
      <formula1>$B$119:$B$129</formula1>
    </dataValidation>
  </dataValidations>
  <pageMargins left="0.39370078740157483" right="0.39370078740157483" top="0.39370078740157483" bottom="0.39370078740157483" header="0.31496062992125984" footer="0.31496062992125984"/>
  <pageSetup paperSize="9" orientation="landscape" r:id="rId1"/>
  <headerFooter alignWithMargins="0"/>
  <legacyDrawing r:id="rId2"/>
  <controls>
    <control shapeId="1033" r:id="rId3" name="CmdR1"/>
    <control shapeId="1044" r:id="rId4" name="CmdR2"/>
    <control shapeId="1045" r:id="rId5" name="CmdR3"/>
    <control shapeId="1047" r:id="rId6" name="CmdR4"/>
    <control shapeId="1048" r:id="rId7" name="CmdR5"/>
    <control shapeId="1056" r:id="rId8" name="CmdTri"/>
    <control shapeId="1061" r:id="rId9" name="CommandButton1"/>
    <control shapeId="1062" r:id="rId10" name="CommandButton2"/>
    <control shapeId="1063" r:id="rId11" name="CommandButton3"/>
    <control shapeId="1064" r:id="rId12" name="CommandButton4"/>
    <control shapeId="1065" r:id="rId13" name="CommandButton5"/>
    <control shapeId="1111" r:id="rId14" name="CmdR6"/>
    <control shapeId="1112" r:id="rId15" name="CommandButton6"/>
    <control shapeId="1114" r:id="rId16" name="CmdR7"/>
    <control shapeId="1115" r:id="rId17" name="CommandButton7"/>
    <control shapeId="1116" r:id="rId18" name="CmdR8"/>
    <control shapeId="1117" r:id="rId19" name="CommandButton8"/>
    <control shapeId="1125" r:id="rId20" name="CommandButton9"/>
    <control shapeId="1126" r:id="rId21" name="CmdR9"/>
  </controls>
</worksheet>
</file>

<file path=xl/worksheets/sheet10.xml><?xml version="1.0" encoding="utf-8"?>
<worksheet xmlns="http://schemas.openxmlformats.org/spreadsheetml/2006/main" xmlns:r="http://schemas.openxmlformats.org/officeDocument/2006/relationships">
  <sheetPr codeName="Sheet7">
    <pageSetUpPr fitToPage="1"/>
  </sheetPr>
  <dimension ref="A1:M69"/>
  <sheetViews>
    <sheetView workbookViewId="0">
      <selection activeCell="H39" sqref="H39"/>
    </sheetView>
  </sheetViews>
  <sheetFormatPr defaultRowHeight="12.75" customHeight="1"/>
  <cols>
    <col min="1" max="1" width="9" style="93"/>
    <col min="2" max="2" width="3.875" style="93" bestFit="1" customWidth="1"/>
    <col min="3" max="3" width="13.625" style="93" bestFit="1" customWidth="1"/>
    <col min="4" max="4" width="6.125" style="93" bestFit="1" customWidth="1"/>
    <col min="5" max="5" width="13.625" style="93" bestFit="1" customWidth="1"/>
    <col min="6" max="6" width="30.25" style="93" bestFit="1" customWidth="1"/>
    <col min="7" max="7" width="5.75" style="93" bestFit="1" customWidth="1"/>
    <col min="8" max="12" width="5.125" style="93" bestFit="1" customWidth="1"/>
    <col min="13" max="13" width="10.625" style="93" hidden="1" customWidth="1"/>
    <col min="14" max="16384" width="9" style="93"/>
  </cols>
  <sheetData>
    <row r="1" spans="1:13" ht="12.75" customHeight="1">
      <c r="A1" s="96"/>
      <c r="C1" s="96"/>
      <c r="E1" s="97" t="s">
        <v>398</v>
      </c>
      <c r="G1" s="96"/>
    </row>
    <row r="2" spans="1:13" ht="12.75" customHeight="1">
      <c r="A2" s="96"/>
      <c r="C2" s="93">
        <f>Results!B3</f>
        <v>0</v>
      </c>
      <c r="G2" s="96"/>
    </row>
    <row r="3" spans="1:13" ht="12.75" customHeight="1">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VLOOKUP(B5,Results!$A$8:$AR$104,44,FALSE)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VLOOKUP(B6,Results!$A$8:$AR$104,44,FALSE)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VLOOKUP(B7,Results!$A$8:$AR$104,44,FALSE)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VLOOKUP(B8,Results!$A$8:$AR$104,44,FALSE)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VLOOKUP(B9,Results!$A$8:$AR$104,44,FALSE)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VLOOKUP(B10,Results!$A$8:$AR$104,44,FALSE)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VLOOKUP(B11,Results!$A$8:$AR$104,44,FALSE)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VLOOKUP(B12,Results!$A$8:$AR$104,44,FALSE)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VLOOKUP(B13,Results!$A$8:$AR$104,44,FALSE)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VLOOKUP(B14,Results!$A$8:$AR$104,44,FALSE)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VLOOKUP(B15,Results!$A$8:$AR$104,44,FALSE)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VLOOKUP(B16,Results!$A$8:$AR$104,44,FALSE)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VLOOKUP(B17,Results!$A$8:$AR$104,44,FALSE)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VLOOKUP(B18,Results!$A$8:$AR$104,44,FALSE)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VLOOKUP(B19,Results!$A$8:$AR$104,44,FALSE)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VLOOKUP(B20,Results!$A$8:$AR$104,44,FALSE)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VLOOKUP(B21,Results!$A$8:$AR$104,44,FALSE)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VLOOKUP(B22,Results!$A$8:$AR$104,44,FALSE)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VLOOKUP(B23,Results!$A$8:$AR$104,44,FALSE)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VLOOKUP(B24,Results!$A$8:$AR$104,44,FALSE)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VLOOKUP(B25,Results!$A$8:$AR$104,44,FALSE)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VLOOKUP(B26,Results!$A$8:$AR$104,44,FALSE)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VLOOKUP(B27,Results!$A$8:$AR$104,44,FALSE)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VLOOKUP(B28,Results!$A$8:$AR$104,44,FALSE)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VLOOKUP(B29,Results!$A$8:$AR$104,44,FALSE)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VLOOKUP(B30,Results!$A$8:$AR$104,44,FALSE)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VLOOKUP(B31,Results!$A$8:$AR$104,44,FALSE)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VLOOKUP(B32,Results!$A$8:$AR$104,44,FALSE)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VLOOKUP(B33,Results!$A$8:$AR$104,44,FALSE)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VLOOKUP(B34,Results!$A$8:$AR$104,44,FALSE)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VLOOKUP(B35,Results!$A$8:$AR$104,44,FALSE)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VLOOKUP(B36,Results!$A$8:$AR$104,44,FALSE)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VLOOKUP(B37,Results!$A$8:$AR$104,44,FALSE)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VLOOKUP(B38,Results!$A$8:$AR$104,44,FALSE)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VLOOKUP(B39,Results!$A$8:$AR$104,44,FALSE)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VLOOKUP(B40,Results!$A$8:$AR$104,44,FALSE)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VLOOKUP(B41,Results!$A$8:$AR$104,44,FALSE)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VLOOKUP(B42,Results!$A$8:$AR$104,44,FALSE)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VLOOKUP(B43,Results!$A$8:$AR$104,44,FALSE)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VLOOKUP(B44,Results!$A$8:$AR$104,44,FALSE)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VLOOKUP(B45,Results!$A$8:$AR$104,44,FALSE)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VLOOKUP(B46,Results!$A$8:$AR$104,44,FALSE)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VLOOKUP(B47,Results!$A$8:$AR$104,44,FALSE)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VLOOKUP(B48,Results!$A$8:$AR$104,44,FALSE)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VLOOKUP(B49,Results!$A$8:$AR$104,44,FALSE)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VLOOKUP(B50,Results!$A$8:$AR$104,44,FALSE)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VLOOKUP(B51,Results!$A$8:$AR$104,44,FALSE)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VLOOKUP(B52,Results!$A$8:$AR$104,44,FALSE)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VLOOKUP(B53,Results!$A$8:$AR$104,44,FALSE)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VLOOKUP(B54,Results!$A$8:$AR$104,44,FALSE)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VLOOKUP(B55,Results!$A$8:$AR$104,44,FALSE)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VLOOKUP(B56,Results!$A$8:$AR$104,44,FALSE)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VLOOKUP(B57,Results!$A$8:$AR$104,44,FALSE)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VLOOKUP(B58,Results!$A$8:$AR$104,44,FALSE)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VLOOKUP(B59,Results!$A$8:$AR$104,44,FALSE)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VLOOKUP(B60,Results!$A$8:$AR$104,44,FALSE)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VLOOKUP(B61,Results!$A$8:$AR$104,44,FALSE)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VLOOKUP(B62,Results!$A$8:$AR$104,44,FALSE)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VLOOKUP(B63,Results!$A$8:$AR$104,44,FALSE)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VLOOKUP(B64,Results!$A$8:$AR$104,44,FALSE)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VLOOKUP(B65,Results!$A$8:$AR$104,44,FALSE)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VLOOKUP(B66,Results!$A$8:$AR$104,44,FALSE)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VLOOKUP(B67,Results!$A$8:$AR$104,44,FALSE)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VLOOKUP(B68,Results!$A$8:$AR$104,44,FALSE)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VLOOKUP(B69,Results!$A$8:$AR$104,44,FALSE)</f>
        <v>#N/A</v>
      </c>
      <c r="I69" s="99" t="e">
        <f>VLOOKUP(H69,Results!A$8:$G$104,3,FALSE)</f>
        <v>#N/A</v>
      </c>
      <c r="J69" s="99" t="e">
        <f>VLOOKUP(H69,Results!$A$8:$G$104,2,FALSE)</f>
        <v>#N/A</v>
      </c>
      <c r="K69" s="99" t="e">
        <f>VLOOKUP(H69,Results!$A$8:$G$104,4,FALSE)</f>
        <v>#N/A</v>
      </c>
      <c r="L69" s="99" t="e">
        <f>VLOOKUP(H69,Results!$A$8:$G$104,7,FALSE)</f>
        <v>#N/A</v>
      </c>
    </row>
  </sheetData>
  <autoFilter ref="M1:M106"/>
  <pageMargins left="0.7" right="0.7" top="0.75" bottom="0.75" header="0.3" footer="0.3"/>
  <pageSetup paperSize="9" scale="86" orientation="landscape" r:id="rId1"/>
  <legacy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A1:M69"/>
  <sheetViews>
    <sheetView workbookViewId="0">
      <selection activeCell="C2" sqref="C2"/>
    </sheetView>
  </sheetViews>
  <sheetFormatPr defaultRowHeight="12.75" customHeight="1"/>
  <cols>
    <col min="1" max="1" width="9" style="93"/>
    <col min="2" max="2" width="4.875" style="93" bestFit="1" customWidth="1"/>
    <col min="3" max="3" width="17.375" style="93" bestFit="1" customWidth="1"/>
    <col min="4" max="4" width="9" style="93" bestFit="1" customWidth="1"/>
    <col min="5" max="5" width="13.625" style="93" bestFit="1" customWidth="1"/>
    <col min="6" max="6" width="20.625" style="93" bestFit="1" customWidth="1"/>
    <col min="7" max="7" width="5.75" style="93" bestFit="1" customWidth="1"/>
    <col min="8" max="9" width="11.875" style="93" customWidth="1"/>
    <col min="10" max="10" width="9" style="93" bestFit="1" customWidth="1"/>
    <col min="11" max="11" width="13.375" style="93" bestFit="1" customWidth="1"/>
    <col min="12" max="12" width="20.625" style="93" bestFit="1" customWidth="1"/>
    <col min="13" max="13" width="10.625" style="93" hidden="1" customWidth="1"/>
    <col min="14" max="16384" width="9" style="93"/>
  </cols>
  <sheetData>
    <row r="1" spans="1:13" ht="12.75" customHeight="1">
      <c r="A1" s="96"/>
      <c r="C1" s="96"/>
      <c r="E1" s="97" t="s">
        <v>399</v>
      </c>
      <c r="G1" s="96"/>
    </row>
    <row r="2" spans="1:13" ht="12.75" customHeight="1">
      <c r="A2" s="96"/>
      <c r="C2" s="93">
        <f>Results!B3</f>
        <v>0</v>
      </c>
      <c r="G2" s="96"/>
    </row>
    <row r="3" spans="1:13" ht="12.75" customHeight="1">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VLOOKUP(B5,Results!$A$8:$AY$104,51,FALSE)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VLOOKUP(B6,Results!$A$8:$AY$104,51,FALSE)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VLOOKUP(B7,Results!$A$8:$AY$104,51,FALSE)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VLOOKUP(B8,Results!$A$8:$AY$104,51,FALSE)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VLOOKUP(B9,Results!$A$8:$AY$104,51,FALSE)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VLOOKUP(B10,Results!$A$8:$AY$104,51,FALSE)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VLOOKUP(B11,Results!$A$8:$AY$104,51,FALSE)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VLOOKUP(B12,Results!$A$8:$AY$104,51,FALSE)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VLOOKUP(B13,Results!$A$8:$AY$104,51,FALSE)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VLOOKUP(B14,Results!$A$8:$AY$104,51,FALSE)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VLOOKUP(B15,Results!$A$8:$AY$104,51,FALSE)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VLOOKUP(B16,Results!$A$8:$AY$104,51,FALSE)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VLOOKUP(B17,Results!$A$8:$AY$104,51,FALSE)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VLOOKUP(B18,Results!$A$8:$AY$104,51,FALSE)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VLOOKUP(B19,Results!$A$8:$AY$104,51,FALSE)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VLOOKUP(B20,Results!$A$8:$AY$104,51,FALSE)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VLOOKUP(B21,Results!$A$8:$AY$104,51,FALSE)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VLOOKUP(B22,Results!$A$8:$AY$104,51,FALSE)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VLOOKUP(B23,Results!$A$8:$AY$104,51,FALSE)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VLOOKUP(B24,Results!$A$8:$AY$104,51,FALSE)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VLOOKUP(B25,Results!$A$8:$AY$104,51,FALSE)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VLOOKUP(B26,Results!$A$8:$AY$104,51,FALSE)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VLOOKUP(B27,Results!$A$8:$AY$104,51,FALSE)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VLOOKUP(B28,Results!$A$8:$AY$104,51,FALSE)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VLOOKUP(B29,Results!$A$8:$AY$104,51,FALSE)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VLOOKUP(B30,Results!$A$8:$AY$104,51,FALSE)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VLOOKUP(B31,Results!$A$8:$AY$104,51,FALSE)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VLOOKUP(B32,Results!$A$8:$AY$104,51,FALSE)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VLOOKUP(B33,Results!$A$8:$AY$104,51,FALSE)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VLOOKUP(B34,Results!$A$8:$AY$104,51,FALSE)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VLOOKUP(B35,Results!$A$8:$AY$104,51,FALSE)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VLOOKUP(B36,Results!$A$8:$AY$104,51,FALSE)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VLOOKUP(B37,Results!$A$8:$AY$104,51,FALSE)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VLOOKUP(B38,Results!$A$8:$AY$104,51,FALSE)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VLOOKUP(B39,Results!$A$8:$AY$104,51,FALSE)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VLOOKUP(B40,Results!$A$8:$AY$104,51,FALSE)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VLOOKUP(B41,Results!$A$8:$AY$104,51,FALSE)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VLOOKUP(B42,Results!$A$8:$AY$104,51,FALSE)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VLOOKUP(B43,Results!$A$8:$AY$104,51,FALSE)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VLOOKUP(B44,Results!$A$8:$AY$104,51,FALSE)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VLOOKUP(B45,Results!$A$8:$AY$104,51,FALSE)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VLOOKUP(B46,Results!$A$8:$AY$104,51,FALSE)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VLOOKUP(B47,Results!$A$8:$AY$104,51,FALSE)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VLOOKUP(B48,Results!$A$8:$AY$104,51,FALSE)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VLOOKUP(B49,Results!$A$8:$AY$104,51,FALSE)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VLOOKUP(B50,Results!$A$8:$AY$104,51,FALSE)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VLOOKUP(B51,Results!$A$8:$AY$104,51,FALSE)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VLOOKUP(B52,Results!$A$8:$AY$104,51,FALSE)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VLOOKUP(B53,Results!$A$8:$AY$104,51,FALSE)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VLOOKUP(B54,Results!$A$8:$AY$104,51,FALSE)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VLOOKUP(B55,Results!$A$8:$AY$104,51,FALSE)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VLOOKUP(B56,Results!$A$8:$AY$104,51,FALSE)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VLOOKUP(B57,Results!$A$8:$AY$104,51,FALSE)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VLOOKUP(B58,Results!$A$8:$AY$104,51,FALSE)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VLOOKUP(B59,Results!$A$8:$AY$104,51,FALSE)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VLOOKUP(B60,Results!$A$8:$AY$104,51,FALSE)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VLOOKUP(B61,Results!$A$8:$AY$104,51,FALSE)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VLOOKUP(B62,Results!$A$8:$AY$104,51,FALSE)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VLOOKUP(B63,Results!$A$8:$AY$104,51,FALSE)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VLOOKUP(B64,Results!$A$8:$AY$104,51,FALSE)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VLOOKUP(B65,Results!$A$8:$AY$104,51,FALSE)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VLOOKUP(B66,Results!$A$8:$AY$104,51,FALSE)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VLOOKUP(B67,Results!$A$8:$AY$104,51,FALSE)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VLOOKUP(B68,Results!$A$8:$AY$104,51,FALSE)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VLOOKUP(B69,Results!$A$8:$AY$104,51,FALSE)</f>
        <v>#N/A</v>
      </c>
      <c r="I69" s="99" t="e">
        <f>VLOOKUP(H69,Results!A$8:$G$104,3,FALSE)</f>
        <v>#N/A</v>
      </c>
      <c r="J69" s="99" t="e">
        <f>VLOOKUP(H69,Results!$A$8:$G$104,2,FALSE)</f>
        <v>#N/A</v>
      </c>
      <c r="K69" s="99" t="e">
        <f>VLOOKUP(H69,Results!$A$8:$G$104,4,FALSE)</f>
        <v>#N/A</v>
      </c>
      <c r="L69" s="99" t="e">
        <f>VLOOKUP(H69,Results!$A$8:$G$104,7,FALSE)</f>
        <v>#N/A</v>
      </c>
    </row>
  </sheetData>
  <autoFilter ref="M1:M104"/>
  <pageMargins left="0.7" right="0.7" top="0.75" bottom="0.75" header="0.3" footer="0.3"/>
  <pageSetup paperSize="9" scale="86" orientation="landscape" r:id="rId1"/>
  <legacyDrawing r:id="rId2"/>
</worksheet>
</file>

<file path=xl/worksheets/sheet12.xml><?xml version="1.0" encoding="utf-8"?>
<worksheet xmlns="http://schemas.openxmlformats.org/spreadsheetml/2006/main" xmlns:r="http://schemas.openxmlformats.org/officeDocument/2006/relationships">
  <sheetPr codeName="Sheet9">
    <pageSetUpPr fitToPage="1"/>
  </sheetPr>
  <dimension ref="A1:M104"/>
  <sheetViews>
    <sheetView workbookViewId="0">
      <selection activeCell="F31" sqref="F31"/>
    </sheetView>
  </sheetViews>
  <sheetFormatPr defaultRowHeight="12.75" customHeight="1"/>
  <cols>
    <col min="1" max="1" width="9" style="93"/>
    <col min="2" max="2" width="4.875" style="93" bestFit="1" customWidth="1"/>
    <col min="3" max="3" width="17.375" style="93" bestFit="1" customWidth="1"/>
    <col min="4" max="4" width="9" style="93" bestFit="1" customWidth="1"/>
    <col min="5" max="5" width="13.625" style="93" bestFit="1" customWidth="1"/>
    <col min="6" max="6" width="20.625" style="93" bestFit="1" customWidth="1"/>
    <col min="7" max="7" width="5.75" style="93" bestFit="1" customWidth="1"/>
    <col min="8" max="9" width="10.25" style="93" customWidth="1"/>
    <col min="10" max="10" width="9" style="93" bestFit="1" customWidth="1"/>
    <col min="11" max="11" width="13.375" style="93" bestFit="1" customWidth="1"/>
    <col min="12" max="12" width="20.625" style="93" bestFit="1" customWidth="1"/>
    <col min="13" max="13" width="10.625" style="93" hidden="1" customWidth="1"/>
    <col min="14" max="16384" width="9" style="93"/>
  </cols>
  <sheetData>
    <row r="1" spans="1:13" ht="12.75" customHeight="1">
      <c r="A1" s="96"/>
      <c r="C1" s="96"/>
      <c r="E1" s="97" t="s">
        <v>400</v>
      </c>
      <c r="G1" s="96"/>
    </row>
    <row r="2" spans="1:13" ht="12.75" customHeight="1">
      <c r="A2" s="96"/>
      <c r="C2" s="93">
        <f>Results!B3</f>
        <v>0</v>
      </c>
      <c r="G2" s="96"/>
    </row>
    <row r="3" spans="1:13" ht="12.75" customHeight="1">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VLOOKUP(B5,Results!$A$8:$BF$104,58,FALSE)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VLOOKUP(B6,Results!$A$8:$BF$104,58,FALSE)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VLOOKUP(B7,Results!$A$8:$BF$104,58,FALSE)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VLOOKUP(B8,Results!$A$8:$BF$104,58,FALSE)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VLOOKUP(B9,Results!$A$8:$BF$104,58,FALSE)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VLOOKUP(B10,Results!$A$8:$BF$104,58,FALSE)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VLOOKUP(B11,Results!$A$8:$BF$104,58,FALSE)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VLOOKUP(B12,Results!$A$8:$BF$104,58,FALSE)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VLOOKUP(B13,Results!$A$8:$BF$104,58,FALSE)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VLOOKUP(B14,Results!$A$8:$BF$104,58,FALSE)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VLOOKUP(B15,Results!$A$8:$BF$104,58,FALSE)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VLOOKUP(B16,Results!$A$8:$BF$104,58,FALSE)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VLOOKUP(B17,Results!$A$8:$BF$104,58,FALSE)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VLOOKUP(B18,Results!$A$8:$BF$104,58,FALSE)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VLOOKUP(B19,Results!$A$8:$BF$104,58,FALSE)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VLOOKUP(B20,Results!$A$8:$BF$104,58,FALSE)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VLOOKUP(B21,Results!$A$8:$BF$104,58,FALSE)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VLOOKUP(B22,Results!$A$8:$BF$104,58,FALSE)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VLOOKUP(B23,Results!$A$8:$BF$104,58,FALSE)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VLOOKUP(B24,Results!$A$8:$BF$104,58,FALSE)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VLOOKUP(B25,Results!$A$8:$BF$104,58,FALSE)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VLOOKUP(B26,Results!$A$8:$BF$104,58,FALSE)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VLOOKUP(B27,Results!$A$8:$BF$104,58,FALSE)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VLOOKUP(B28,Results!$A$8:$BF$104,58,FALSE)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VLOOKUP(B29,Results!$A$8:$BF$104,58,FALSE)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VLOOKUP(B30,Results!$A$8:$BF$104,58,FALSE)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VLOOKUP(B31,Results!$A$8:$BF$104,58,FALSE)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VLOOKUP(B32,Results!$A$8:$BF$104,58,FALSE)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VLOOKUP(B33,Results!$A$8:$BF$104,58,FALSE)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VLOOKUP(B34,Results!$A$8:$BF$104,58,FALSE)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VLOOKUP(B35,Results!$A$8:$BF$104,58,FALSE)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VLOOKUP(B36,Results!$A$8:$BF$104,58,FALSE)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VLOOKUP(B37,Results!$A$8:$BF$104,58,FALSE)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VLOOKUP(B38,Results!$A$8:$BF$104,58,FALSE)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VLOOKUP(B39,Results!$A$8:$BF$104,58,FALSE)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VLOOKUP(B40,Results!$A$8:$BF$104,58,FALSE)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VLOOKUP(B41,Results!$A$8:$BF$104,58,FALSE)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VLOOKUP(B42,Results!$A$8:$BF$104,58,FALSE)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VLOOKUP(B43,Results!$A$8:$BF$104,58,FALSE)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VLOOKUP(B44,Results!$A$8:$BF$104,58,FALSE)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VLOOKUP(B45,Results!$A$8:$BF$104,58,FALSE)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VLOOKUP(B46,Results!$A$8:$BF$104,58,FALSE)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VLOOKUP(B47,Results!$A$8:$BF$104,58,FALSE)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VLOOKUP(B48,Results!$A$8:$BF$104,58,FALSE)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VLOOKUP(B49,Results!$A$8:$BF$104,58,FALSE)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VLOOKUP(B50,Results!$A$8:$BF$104,58,FALSE)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VLOOKUP(B51,Results!$A$8:$BF$104,58,FALSE)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VLOOKUP(B52,Results!$A$8:$BF$104,58,FALSE)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VLOOKUP(B53,Results!$A$8:$BF$104,58,FALSE)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VLOOKUP(B54,Results!$A$8:$BF$104,58,FALSE)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VLOOKUP(B55,Results!$A$8:$BF$104,58,FALSE)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VLOOKUP(B56,Results!$A$8:$BF$104,58,FALSE)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VLOOKUP(B57,Results!$A$8:$BF$104,58,FALSE)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VLOOKUP(B58,Results!$A$8:$BF$104,58,FALSE)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VLOOKUP(B59,Results!$A$8:$BF$104,58,FALSE)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VLOOKUP(B60,Results!$A$8:$BF$104,58,FALSE)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VLOOKUP(B61,Results!$A$8:$BF$104,58,FALSE)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VLOOKUP(B62,Results!$A$8:$BF$104,58,FALSE)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VLOOKUP(B63,Results!$A$8:$BF$104,58,FALSE)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VLOOKUP(B64,Results!$A$8:$BF$104,58,FALSE)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VLOOKUP(B65,Results!$A$8:$BF$104,58,FALSE)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VLOOKUP(B66,Results!$A$8:$BF$104,58,FALSE)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VLOOKUP(B67,Results!$A$8:$BF$104,58,FALSE)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VLOOKUP(B68,Results!$A$8:$BF$104,58,FALSE)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VLOOKUP(B69,Results!$A$8:$BF$104,58,FALSE)</f>
        <v>#N/A</v>
      </c>
      <c r="I69" s="99" t="e">
        <f>VLOOKUP(H69,Results!A$8:$G$104,3,FALSE)</f>
        <v>#N/A</v>
      </c>
      <c r="J69" s="99" t="e">
        <f>VLOOKUP(H69,Results!$A$8:$G$104,2,FALSE)</f>
        <v>#N/A</v>
      </c>
      <c r="K69" s="99" t="e">
        <f>VLOOKUP(H69,Results!$A$8:$G$104,4,FALSE)</f>
        <v>#N/A</v>
      </c>
      <c r="L69" s="99" t="e">
        <f>VLOOKUP(H69,Results!$A$8:$G$104,7,FALSE)</f>
        <v>#N/A</v>
      </c>
    </row>
    <row r="70" spans="2:12" ht="12.75" customHeight="1">
      <c r="B70" s="94">
        <f>Results!A73</f>
        <v>0</v>
      </c>
      <c r="C70" s="99">
        <f>Results!C73</f>
        <v>0</v>
      </c>
      <c r="D70" s="99">
        <f>Results!B73</f>
        <v>0</v>
      </c>
      <c r="E70" s="99">
        <f>Results!D73</f>
        <v>0</v>
      </c>
      <c r="F70" s="99" t="str">
        <f>Results!G73</f>
        <v/>
      </c>
      <c r="G70" s="100" t="s">
        <v>389</v>
      </c>
      <c r="H70" s="101" t="e">
        <f>VLOOKUP(B70,Results!$A$8:$BF$104,58,FALSE)</f>
        <v>#N/A</v>
      </c>
      <c r="I70" s="99" t="e">
        <f>VLOOKUP(H70,Results!A$8:$G$104,3,FALSE)</f>
        <v>#N/A</v>
      </c>
      <c r="J70" s="99" t="e">
        <f>VLOOKUP(H70,Results!$A$8:$G$104,2,FALSE)</f>
        <v>#N/A</v>
      </c>
      <c r="K70" s="99" t="e">
        <f>VLOOKUP(H70,Results!$A$8:$G$104,4,FALSE)</f>
        <v>#N/A</v>
      </c>
      <c r="L70" s="99" t="e">
        <f>VLOOKUP(H70,Results!$A$8:$G$104,7,FALSE)</f>
        <v>#N/A</v>
      </c>
    </row>
    <row r="71" spans="2:12" ht="12.75" customHeight="1">
      <c r="B71" s="94">
        <f>Results!A74</f>
        <v>0</v>
      </c>
      <c r="C71" s="99">
        <f>Results!C74</f>
        <v>0</v>
      </c>
      <c r="D71" s="99">
        <f>Results!B74</f>
        <v>0</v>
      </c>
      <c r="E71" s="99">
        <f>Results!D74</f>
        <v>0</v>
      </c>
      <c r="F71" s="99" t="str">
        <f>Results!G74</f>
        <v/>
      </c>
      <c r="G71" s="100" t="s">
        <v>389</v>
      </c>
      <c r="H71" s="101" t="e">
        <f>VLOOKUP(B71,Results!$A$8:$BF$104,58,FALSE)</f>
        <v>#N/A</v>
      </c>
      <c r="I71" s="99" t="e">
        <f>VLOOKUP(H71,Results!A$8:$G$104,3,FALSE)</f>
        <v>#N/A</v>
      </c>
      <c r="J71" s="99" t="e">
        <f>VLOOKUP(H71,Results!$A$8:$G$104,2,FALSE)</f>
        <v>#N/A</v>
      </c>
      <c r="K71" s="99" t="e">
        <f>VLOOKUP(H71,Results!$A$8:$G$104,4,FALSE)</f>
        <v>#N/A</v>
      </c>
      <c r="L71" s="99" t="e">
        <f>VLOOKUP(H71,Results!$A$8:$G$104,7,FALSE)</f>
        <v>#N/A</v>
      </c>
    </row>
    <row r="72" spans="2:12" ht="12.75" customHeight="1">
      <c r="B72" s="94">
        <f>Results!A75</f>
        <v>0</v>
      </c>
      <c r="C72" s="99">
        <f>Results!C75</f>
        <v>0</v>
      </c>
      <c r="D72" s="99">
        <f>Results!B75</f>
        <v>0</v>
      </c>
      <c r="E72" s="99">
        <f>Results!D75</f>
        <v>0</v>
      </c>
      <c r="F72" s="99" t="str">
        <f>Results!G75</f>
        <v/>
      </c>
      <c r="G72" s="100" t="s">
        <v>389</v>
      </c>
      <c r="H72" s="101" t="e">
        <f>VLOOKUP(B72,Results!$A$8:$BF$104,58,FALSE)</f>
        <v>#N/A</v>
      </c>
      <c r="I72" s="99" t="e">
        <f>VLOOKUP(H72,Results!A$8:$G$104,3,FALSE)</f>
        <v>#N/A</v>
      </c>
      <c r="J72" s="99" t="e">
        <f>VLOOKUP(H72,Results!$A$8:$G$104,2,FALSE)</f>
        <v>#N/A</v>
      </c>
      <c r="K72" s="99" t="e">
        <f>VLOOKUP(H72,Results!$A$8:$G$104,4,FALSE)</f>
        <v>#N/A</v>
      </c>
      <c r="L72" s="99" t="e">
        <f>VLOOKUP(H72,Results!$A$8:$G$104,7,FALSE)</f>
        <v>#N/A</v>
      </c>
    </row>
    <row r="73" spans="2:12" ht="12.75" customHeight="1">
      <c r="B73" s="94">
        <f>Results!A76</f>
        <v>0</v>
      </c>
      <c r="C73" s="99">
        <f>Results!C76</f>
        <v>0</v>
      </c>
      <c r="D73" s="99">
        <f>Results!B76</f>
        <v>0</v>
      </c>
      <c r="E73" s="99">
        <f>Results!D76</f>
        <v>0</v>
      </c>
      <c r="F73" s="99" t="str">
        <f>Results!G76</f>
        <v/>
      </c>
      <c r="G73" s="100" t="s">
        <v>389</v>
      </c>
      <c r="H73" s="101" t="e">
        <f>VLOOKUP(B73,Results!$A$8:$BF$104,58,FALSE)</f>
        <v>#N/A</v>
      </c>
      <c r="I73" s="99" t="e">
        <f>VLOOKUP(H73,Results!A$8:$G$104,3,FALSE)</f>
        <v>#N/A</v>
      </c>
      <c r="J73" s="99" t="e">
        <f>VLOOKUP(H73,Results!$A$8:$G$104,2,FALSE)</f>
        <v>#N/A</v>
      </c>
      <c r="K73" s="99" t="e">
        <f>VLOOKUP(H73,Results!$A$8:$G$104,4,FALSE)</f>
        <v>#N/A</v>
      </c>
      <c r="L73" s="99" t="e">
        <f>VLOOKUP(H73,Results!$A$8:$G$104,7,FALSE)</f>
        <v>#N/A</v>
      </c>
    </row>
    <row r="74" spans="2:12" ht="12.75" customHeight="1">
      <c r="B74" s="94">
        <f>Results!A77</f>
        <v>0</v>
      </c>
      <c r="C74" s="99">
        <f>Results!C77</f>
        <v>0</v>
      </c>
      <c r="D74" s="99">
        <f>Results!B77</f>
        <v>0</v>
      </c>
      <c r="E74" s="99">
        <f>Results!D77</f>
        <v>0</v>
      </c>
      <c r="F74" s="99" t="str">
        <f>Results!G77</f>
        <v/>
      </c>
      <c r="G74" s="100" t="s">
        <v>389</v>
      </c>
      <c r="H74" s="101" t="e">
        <f>VLOOKUP(B74,Results!$A$8:$BF$104,58,FALSE)</f>
        <v>#N/A</v>
      </c>
      <c r="I74" s="99" t="e">
        <f>VLOOKUP(H74,Results!A$8:$G$104,3,FALSE)</f>
        <v>#N/A</v>
      </c>
      <c r="J74" s="99" t="e">
        <f>VLOOKUP(H74,Results!$A$8:$G$104,2,FALSE)</f>
        <v>#N/A</v>
      </c>
      <c r="K74" s="99" t="e">
        <f>VLOOKUP(H74,Results!$A$8:$G$104,4,FALSE)</f>
        <v>#N/A</v>
      </c>
      <c r="L74" s="99" t="e">
        <f>VLOOKUP(H74,Results!$A$8:$G$104,7,FALSE)</f>
        <v>#N/A</v>
      </c>
    </row>
    <row r="75" spans="2:12" ht="12.75" customHeight="1">
      <c r="B75" s="94">
        <f>Results!A78</f>
        <v>0</v>
      </c>
      <c r="C75" s="99">
        <f>Results!C78</f>
        <v>0</v>
      </c>
      <c r="D75" s="99">
        <f>Results!B78</f>
        <v>0</v>
      </c>
      <c r="E75" s="99">
        <f>Results!D78</f>
        <v>0</v>
      </c>
      <c r="F75" s="99" t="str">
        <f>Results!G78</f>
        <v/>
      </c>
      <c r="G75" s="100" t="s">
        <v>389</v>
      </c>
      <c r="H75" s="101" t="e">
        <f>VLOOKUP(B75,Results!$A$8:$BF$104,58,FALSE)</f>
        <v>#N/A</v>
      </c>
      <c r="I75" s="99" t="e">
        <f>VLOOKUP(H75,Results!A$8:$G$104,3,FALSE)</f>
        <v>#N/A</v>
      </c>
      <c r="J75" s="99" t="e">
        <f>VLOOKUP(H75,Results!$A$8:$G$104,2,FALSE)</f>
        <v>#N/A</v>
      </c>
      <c r="K75" s="99" t="e">
        <f>VLOOKUP(H75,Results!$A$8:$G$104,4,FALSE)</f>
        <v>#N/A</v>
      </c>
      <c r="L75" s="99" t="e">
        <f>VLOOKUP(H75,Results!$A$8:$G$104,7,FALSE)</f>
        <v>#N/A</v>
      </c>
    </row>
    <row r="76" spans="2:12" ht="12.75" customHeight="1">
      <c r="B76" s="94">
        <f>Results!A79</f>
        <v>0</v>
      </c>
      <c r="C76" s="99">
        <f>Results!C79</f>
        <v>0</v>
      </c>
      <c r="D76" s="99">
        <f>Results!B79</f>
        <v>0</v>
      </c>
      <c r="E76" s="99">
        <f>Results!D79</f>
        <v>0</v>
      </c>
      <c r="F76" s="99" t="str">
        <f>Results!G79</f>
        <v/>
      </c>
      <c r="G76" s="100" t="s">
        <v>389</v>
      </c>
      <c r="H76" s="101" t="e">
        <f>VLOOKUP(B76,Results!$A$8:$BF$104,58,FALSE)</f>
        <v>#N/A</v>
      </c>
      <c r="I76" s="99" t="e">
        <f>VLOOKUP(H76,Results!A$8:$G$104,3,FALSE)</f>
        <v>#N/A</v>
      </c>
      <c r="J76" s="99" t="e">
        <f>VLOOKUP(H76,Results!$A$8:$G$104,2,FALSE)</f>
        <v>#N/A</v>
      </c>
      <c r="K76" s="99" t="e">
        <f>VLOOKUP(H76,Results!$A$8:$G$104,4,FALSE)</f>
        <v>#N/A</v>
      </c>
      <c r="L76" s="99" t="e">
        <f>VLOOKUP(H76,Results!$A$8:$G$104,7,FALSE)</f>
        <v>#N/A</v>
      </c>
    </row>
    <row r="77" spans="2:12" ht="12.75" customHeight="1">
      <c r="B77" s="94">
        <f>Results!A80</f>
        <v>0</v>
      </c>
      <c r="C77" s="99">
        <f>Results!C80</f>
        <v>0</v>
      </c>
      <c r="D77" s="99">
        <f>Results!B80</f>
        <v>0</v>
      </c>
      <c r="E77" s="99">
        <f>Results!D80</f>
        <v>0</v>
      </c>
      <c r="F77" s="99" t="str">
        <f>Results!G80</f>
        <v/>
      </c>
      <c r="G77" s="100" t="s">
        <v>389</v>
      </c>
      <c r="H77" s="101" t="e">
        <f>VLOOKUP(B77,Results!$A$8:$BF$104,58,FALSE)</f>
        <v>#N/A</v>
      </c>
      <c r="I77" s="99" t="e">
        <f>VLOOKUP(H77,Results!A$8:$G$104,3,FALSE)</f>
        <v>#N/A</v>
      </c>
      <c r="J77" s="99" t="e">
        <f>VLOOKUP(H77,Results!$A$8:$G$104,2,FALSE)</f>
        <v>#N/A</v>
      </c>
      <c r="K77" s="99" t="e">
        <f>VLOOKUP(H77,Results!$A$8:$G$104,4,FALSE)</f>
        <v>#N/A</v>
      </c>
      <c r="L77" s="99" t="e">
        <f>VLOOKUP(H77,Results!$A$8:$G$104,7,FALSE)</f>
        <v>#N/A</v>
      </c>
    </row>
    <row r="78" spans="2:12" ht="12.75" customHeight="1">
      <c r="B78" s="94">
        <f>Results!A81</f>
        <v>0</v>
      </c>
      <c r="C78" s="99">
        <f>Results!C81</f>
        <v>0</v>
      </c>
      <c r="D78" s="99">
        <f>Results!B81</f>
        <v>0</v>
      </c>
      <c r="E78" s="99">
        <f>Results!D81</f>
        <v>0</v>
      </c>
      <c r="F78" s="99" t="str">
        <f>Results!G81</f>
        <v/>
      </c>
      <c r="G78" s="100" t="s">
        <v>389</v>
      </c>
      <c r="H78" s="101" t="e">
        <f>VLOOKUP(B78,Results!$A$8:$BF$104,58,FALSE)</f>
        <v>#N/A</v>
      </c>
      <c r="I78" s="99" t="e">
        <f>VLOOKUP(H78,Results!A$8:$G$104,3,FALSE)</f>
        <v>#N/A</v>
      </c>
      <c r="J78" s="99" t="e">
        <f>VLOOKUP(H78,Results!$A$8:$G$104,2,FALSE)</f>
        <v>#N/A</v>
      </c>
      <c r="K78" s="99" t="e">
        <f>VLOOKUP(H78,Results!$A$8:$G$104,4,FALSE)</f>
        <v>#N/A</v>
      </c>
      <c r="L78" s="99" t="e">
        <f>VLOOKUP(H78,Results!$A$8:$G$104,7,FALSE)</f>
        <v>#N/A</v>
      </c>
    </row>
    <row r="79" spans="2:12" ht="12.75" customHeight="1">
      <c r="B79" s="94">
        <f>Results!A82</f>
        <v>0</v>
      </c>
      <c r="C79" s="99">
        <f>Results!C82</f>
        <v>0</v>
      </c>
      <c r="D79" s="99">
        <f>Results!B82</f>
        <v>0</v>
      </c>
      <c r="E79" s="99">
        <f>Results!D82</f>
        <v>0</v>
      </c>
      <c r="F79" s="99" t="str">
        <f>Results!G82</f>
        <v/>
      </c>
      <c r="G79" s="100" t="s">
        <v>389</v>
      </c>
      <c r="H79" s="101" t="e">
        <f>VLOOKUP(B79,Results!$A$8:$BF$104,58,FALSE)</f>
        <v>#N/A</v>
      </c>
      <c r="I79" s="99" t="e">
        <f>VLOOKUP(H79,Results!A$8:$G$104,3,FALSE)</f>
        <v>#N/A</v>
      </c>
      <c r="J79" s="99" t="e">
        <f>VLOOKUP(H79,Results!$A$8:$G$104,2,FALSE)</f>
        <v>#N/A</v>
      </c>
      <c r="K79" s="99" t="e">
        <f>VLOOKUP(H79,Results!$A$8:$G$104,4,FALSE)</f>
        <v>#N/A</v>
      </c>
      <c r="L79" s="99" t="e">
        <f>VLOOKUP(H79,Results!$A$8:$G$104,7,FALSE)</f>
        <v>#N/A</v>
      </c>
    </row>
    <row r="80" spans="2:12" ht="12.75" customHeight="1">
      <c r="B80" s="94">
        <f>Results!A83</f>
        <v>0</v>
      </c>
      <c r="C80" s="99">
        <f>Results!C83</f>
        <v>0</v>
      </c>
      <c r="D80" s="99">
        <f>Results!B83</f>
        <v>0</v>
      </c>
      <c r="E80" s="99">
        <f>Results!D83</f>
        <v>0</v>
      </c>
      <c r="F80" s="99" t="str">
        <f>Results!G83</f>
        <v/>
      </c>
      <c r="G80" s="100" t="s">
        <v>389</v>
      </c>
      <c r="H80" s="101" t="e">
        <f>VLOOKUP(B80,Results!$A$8:$BF$104,58,FALSE)</f>
        <v>#N/A</v>
      </c>
      <c r="I80" s="99" t="e">
        <f>VLOOKUP(H80,Results!A$8:$G$104,3,FALSE)</f>
        <v>#N/A</v>
      </c>
      <c r="J80" s="99" t="e">
        <f>VLOOKUP(H80,Results!$A$8:$G$104,2,FALSE)</f>
        <v>#N/A</v>
      </c>
      <c r="K80" s="99" t="e">
        <f>VLOOKUP(H80,Results!$A$8:$G$104,4,FALSE)</f>
        <v>#N/A</v>
      </c>
      <c r="L80" s="99" t="e">
        <f>VLOOKUP(H80,Results!$A$8:$G$104,7,FALSE)</f>
        <v>#N/A</v>
      </c>
    </row>
    <row r="81" spans="2:12" ht="12.75" customHeight="1">
      <c r="B81" s="94">
        <f>Results!A84</f>
        <v>0</v>
      </c>
      <c r="C81" s="99">
        <f>Results!C84</f>
        <v>0</v>
      </c>
      <c r="D81" s="99">
        <f>Results!B84</f>
        <v>0</v>
      </c>
      <c r="E81" s="99">
        <f>Results!D84</f>
        <v>0</v>
      </c>
      <c r="F81" s="99" t="str">
        <f>Results!G84</f>
        <v/>
      </c>
      <c r="G81" s="100" t="s">
        <v>389</v>
      </c>
      <c r="H81" s="101" t="e">
        <f>VLOOKUP(B81,Results!$A$8:$BF$104,58,FALSE)</f>
        <v>#N/A</v>
      </c>
      <c r="I81" s="99" t="e">
        <f>VLOOKUP(H81,Results!A$8:$G$104,3,FALSE)</f>
        <v>#N/A</v>
      </c>
      <c r="J81" s="99" t="e">
        <f>VLOOKUP(H81,Results!$A$8:$G$104,2,FALSE)</f>
        <v>#N/A</v>
      </c>
      <c r="K81" s="99" t="e">
        <f>VLOOKUP(H81,Results!$A$8:$G$104,4,FALSE)</f>
        <v>#N/A</v>
      </c>
      <c r="L81" s="99" t="e">
        <f>VLOOKUP(H81,Results!$A$8:$G$104,7,FALSE)</f>
        <v>#N/A</v>
      </c>
    </row>
    <row r="82" spans="2:12" ht="12.75" customHeight="1">
      <c r="B82" s="94">
        <f>Results!A85</f>
        <v>0</v>
      </c>
      <c r="C82" s="99">
        <f>Results!C85</f>
        <v>0</v>
      </c>
      <c r="D82" s="99">
        <f>Results!B85</f>
        <v>0</v>
      </c>
      <c r="E82" s="99">
        <f>Results!D85</f>
        <v>0</v>
      </c>
      <c r="F82" s="99" t="str">
        <f>Results!G85</f>
        <v/>
      </c>
      <c r="G82" s="100" t="s">
        <v>389</v>
      </c>
      <c r="H82" s="101" t="e">
        <f>VLOOKUP(B82,Results!$A$8:$BF$104,58,FALSE)</f>
        <v>#N/A</v>
      </c>
      <c r="I82" s="99" t="e">
        <f>VLOOKUP(H82,Results!A$8:$G$104,3,FALSE)</f>
        <v>#N/A</v>
      </c>
      <c r="J82" s="99" t="e">
        <f>VLOOKUP(H82,Results!$A$8:$G$104,2,FALSE)</f>
        <v>#N/A</v>
      </c>
      <c r="K82" s="99" t="e">
        <f>VLOOKUP(H82,Results!$A$8:$G$104,4,FALSE)</f>
        <v>#N/A</v>
      </c>
      <c r="L82" s="99" t="e">
        <f>VLOOKUP(H82,Results!$A$8:$G$104,7,FALSE)</f>
        <v>#N/A</v>
      </c>
    </row>
    <row r="83" spans="2:12" ht="12.75" customHeight="1">
      <c r="B83" s="94">
        <f>Results!A86</f>
        <v>0</v>
      </c>
      <c r="C83" s="99">
        <f>Results!C86</f>
        <v>0</v>
      </c>
      <c r="D83" s="99">
        <f>Results!B86</f>
        <v>0</v>
      </c>
      <c r="E83" s="99">
        <f>Results!D86</f>
        <v>0</v>
      </c>
      <c r="F83" s="99" t="str">
        <f>Results!G86</f>
        <v/>
      </c>
      <c r="G83" s="100" t="s">
        <v>389</v>
      </c>
      <c r="H83" s="101" t="e">
        <f>VLOOKUP(B83,Results!$A$8:$BF$104,58,FALSE)</f>
        <v>#N/A</v>
      </c>
      <c r="I83" s="99" t="e">
        <f>VLOOKUP(H83,Results!A$8:$G$104,3,FALSE)</f>
        <v>#N/A</v>
      </c>
      <c r="J83" s="99" t="e">
        <f>VLOOKUP(H83,Results!$A$8:$G$104,2,FALSE)</f>
        <v>#N/A</v>
      </c>
      <c r="K83" s="99" t="e">
        <f>VLOOKUP(H83,Results!$A$8:$G$104,4,FALSE)</f>
        <v>#N/A</v>
      </c>
      <c r="L83" s="99" t="e">
        <f>VLOOKUP(H83,Results!$A$8:$G$104,7,FALSE)</f>
        <v>#N/A</v>
      </c>
    </row>
    <row r="84" spans="2:12" ht="12.75" customHeight="1">
      <c r="B84" s="94">
        <f>Results!A87</f>
        <v>0</v>
      </c>
      <c r="C84" s="99">
        <f>Results!C87</f>
        <v>0</v>
      </c>
      <c r="D84" s="99">
        <f>Results!B87</f>
        <v>0</v>
      </c>
      <c r="E84" s="99">
        <f>Results!D87</f>
        <v>0</v>
      </c>
      <c r="F84" s="99" t="str">
        <f>Results!G87</f>
        <v/>
      </c>
      <c r="G84" s="100" t="s">
        <v>389</v>
      </c>
      <c r="H84" s="101" t="e">
        <f>VLOOKUP(B84,Results!$A$8:$BF$104,58,FALSE)</f>
        <v>#N/A</v>
      </c>
      <c r="I84" s="99" t="e">
        <f>VLOOKUP(H84,Results!A$8:$G$104,3,FALSE)</f>
        <v>#N/A</v>
      </c>
      <c r="J84" s="99" t="e">
        <f>VLOOKUP(H84,Results!$A$8:$G$104,2,FALSE)</f>
        <v>#N/A</v>
      </c>
      <c r="K84" s="99" t="e">
        <f>VLOOKUP(H84,Results!$A$8:$G$104,4,FALSE)</f>
        <v>#N/A</v>
      </c>
      <c r="L84" s="99" t="e">
        <f>VLOOKUP(H84,Results!$A$8:$G$104,7,FALSE)</f>
        <v>#N/A</v>
      </c>
    </row>
    <row r="85" spans="2:12" ht="12.75" customHeight="1">
      <c r="B85" s="94">
        <f>Results!A88</f>
        <v>0</v>
      </c>
      <c r="C85" s="99">
        <f>Results!C88</f>
        <v>0</v>
      </c>
      <c r="D85" s="99">
        <f>Results!B88</f>
        <v>0</v>
      </c>
      <c r="E85" s="99">
        <f>Results!D88</f>
        <v>0</v>
      </c>
      <c r="F85" s="99" t="str">
        <f>Results!G88</f>
        <v/>
      </c>
      <c r="G85" s="100" t="s">
        <v>389</v>
      </c>
      <c r="H85" s="101" t="e">
        <f>VLOOKUP(B85,Results!$A$8:$BF$104,58,FALSE)</f>
        <v>#N/A</v>
      </c>
      <c r="I85" s="99" t="e">
        <f>VLOOKUP(H85,Results!A$8:$G$104,3,FALSE)</f>
        <v>#N/A</v>
      </c>
      <c r="J85" s="99" t="e">
        <f>VLOOKUP(H85,Results!$A$8:$G$104,2,FALSE)</f>
        <v>#N/A</v>
      </c>
      <c r="K85" s="99" t="e">
        <f>VLOOKUP(H85,Results!$A$8:$G$104,4,FALSE)</f>
        <v>#N/A</v>
      </c>
      <c r="L85" s="99" t="e">
        <f>VLOOKUP(H85,Results!$A$8:$G$104,7,FALSE)</f>
        <v>#N/A</v>
      </c>
    </row>
    <row r="86" spans="2:12" ht="12.75" customHeight="1">
      <c r="B86" s="94">
        <f>Results!A89</f>
        <v>0</v>
      </c>
      <c r="C86" s="99">
        <f>Results!C89</f>
        <v>0</v>
      </c>
      <c r="D86" s="99">
        <f>Results!B89</f>
        <v>0</v>
      </c>
      <c r="E86" s="99">
        <f>Results!D89</f>
        <v>0</v>
      </c>
      <c r="F86" s="99" t="str">
        <f>Results!G89</f>
        <v/>
      </c>
      <c r="G86" s="100" t="s">
        <v>389</v>
      </c>
      <c r="H86" s="101" t="e">
        <f>VLOOKUP(B86,Results!$A$8:$BF$104,58,FALSE)</f>
        <v>#N/A</v>
      </c>
      <c r="I86" s="99" t="e">
        <f>VLOOKUP(H86,Results!A$8:$G$104,3,FALSE)</f>
        <v>#N/A</v>
      </c>
      <c r="J86" s="99" t="e">
        <f>VLOOKUP(H86,Results!$A$8:$G$104,2,FALSE)</f>
        <v>#N/A</v>
      </c>
      <c r="K86" s="99" t="e">
        <f>VLOOKUP(H86,Results!$A$8:$G$104,4,FALSE)</f>
        <v>#N/A</v>
      </c>
      <c r="L86" s="99" t="e">
        <f>VLOOKUP(H86,Results!$A$8:$G$104,7,FALSE)</f>
        <v>#N/A</v>
      </c>
    </row>
    <row r="87" spans="2:12" ht="12.75" customHeight="1">
      <c r="B87" s="94">
        <f>Results!A90</f>
        <v>0</v>
      </c>
      <c r="C87" s="99">
        <f>Results!C90</f>
        <v>0</v>
      </c>
      <c r="D87" s="99">
        <f>Results!B90</f>
        <v>0</v>
      </c>
      <c r="E87" s="99">
        <f>Results!D90</f>
        <v>0</v>
      </c>
      <c r="F87" s="99" t="str">
        <f>Results!G90</f>
        <v/>
      </c>
      <c r="G87" s="100" t="s">
        <v>389</v>
      </c>
      <c r="H87" s="101" t="e">
        <f>VLOOKUP(B87,Results!$A$8:$BF$104,58,FALSE)</f>
        <v>#N/A</v>
      </c>
      <c r="I87" s="99" t="e">
        <f>VLOOKUP(H87,Results!A$8:$G$104,3,FALSE)</f>
        <v>#N/A</v>
      </c>
      <c r="J87" s="99" t="e">
        <f>VLOOKUP(H87,Results!$A$8:$G$104,2,FALSE)</f>
        <v>#N/A</v>
      </c>
      <c r="K87" s="99" t="e">
        <f>VLOOKUP(H87,Results!$A$8:$G$104,4,FALSE)</f>
        <v>#N/A</v>
      </c>
      <c r="L87" s="99" t="e">
        <f>VLOOKUP(H87,Results!$A$8:$G$104,7,FALSE)</f>
        <v>#N/A</v>
      </c>
    </row>
    <row r="88" spans="2:12" ht="12.75" customHeight="1">
      <c r="B88" s="94">
        <f>Results!A91</f>
        <v>0</v>
      </c>
      <c r="C88" s="99">
        <f>Results!C91</f>
        <v>0</v>
      </c>
      <c r="D88" s="99">
        <f>Results!B91</f>
        <v>0</v>
      </c>
      <c r="E88" s="99">
        <f>Results!D91</f>
        <v>0</v>
      </c>
      <c r="F88" s="99" t="str">
        <f>Results!G91</f>
        <v/>
      </c>
      <c r="G88" s="100" t="s">
        <v>389</v>
      </c>
      <c r="H88" s="101" t="e">
        <f>VLOOKUP(B88,Results!$A$8:$BF$104,58,FALSE)</f>
        <v>#N/A</v>
      </c>
      <c r="I88" s="99" t="e">
        <f>VLOOKUP(H88,Results!A$8:$G$104,3,FALSE)</f>
        <v>#N/A</v>
      </c>
      <c r="J88" s="99" t="e">
        <f>VLOOKUP(H88,Results!$A$8:$G$104,2,FALSE)</f>
        <v>#N/A</v>
      </c>
      <c r="K88" s="99" t="e">
        <f>VLOOKUP(H88,Results!$A$8:$G$104,4,FALSE)</f>
        <v>#N/A</v>
      </c>
      <c r="L88" s="99" t="e">
        <f>VLOOKUP(H88,Results!$A$8:$G$104,7,FALSE)</f>
        <v>#N/A</v>
      </c>
    </row>
    <row r="89" spans="2:12" ht="12.75" customHeight="1">
      <c r="B89" s="94">
        <f>Results!A92</f>
        <v>0</v>
      </c>
      <c r="C89" s="99">
        <f>Results!C92</f>
        <v>0</v>
      </c>
      <c r="D89" s="99">
        <f>Results!B92</f>
        <v>0</v>
      </c>
      <c r="E89" s="99">
        <f>Results!D92</f>
        <v>0</v>
      </c>
      <c r="F89" s="99" t="str">
        <f>Results!G92</f>
        <v/>
      </c>
      <c r="G89" s="100" t="s">
        <v>389</v>
      </c>
      <c r="H89" s="101" t="e">
        <f>VLOOKUP(B89,Results!$A$8:$BF$104,58,FALSE)</f>
        <v>#N/A</v>
      </c>
      <c r="I89" s="99" t="e">
        <f>VLOOKUP(H89,Results!A$8:$G$104,3,FALSE)</f>
        <v>#N/A</v>
      </c>
      <c r="J89" s="99" t="e">
        <f>VLOOKUP(H89,Results!$A$8:$G$104,2,FALSE)</f>
        <v>#N/A</v>
      </c>
      <c r="K89" s="99" t="e">
        <f>VLOOKUP(H89,Results!$A$8:$G$104,4,FALSE)</f>
        <v>#N/A</v>
      </c>
      <c r="L89" s="99" t="e">
        <f>VLOOKUP(H89,Results!$A$8:$G$104,7,FALSE)</f>
        <v>#N/A</v>
      </c>
    </row>
    <row r="90" spans="2:12" ht="12.75" customHeight="1">
      <c r="B90" s="94">
        <f>Results!A93</f>
        <v>0</v>
      </c>
      <c r="C90" s="99">
        <f>Results!C93</f>
        <v>0</v>
      </c>
      <c r="D90" s="99">
        <f>Results!B93</f>
        <v>0</v>
      </c>
      <c r="E90" s="99">
        <f>Results!D93</f>
        <v>0</v>
      </c>
      <c r="F90" s="99" t="str">
        <f>Results!G93</f>
        <v/>
      </c>
      <c r="G90" s="100" t="s">
        <v>389</v>
      </c>
      <c r="H90" s="101" t="e">
        <f>VLOOKUP(B90,Results!$A$8:$BF$104,58,FALSE)</f>
        <v>#N/A</v>
      </c>
      <c r="I90" s="99" t="e">
        <f>VLOOKUP(H90,Results!A$8:$G$104,3,FALSE)</f>
        <v>#N/A</v>
      </c>
      <c r="J90" s="99" t="e">
        <f>VLOOKUP(H90,Results!$A$8:$G$104,2,FALSE)</f>
        <v>#N/A</v>
      </c>
      <c r="K90" s="99" t="e">
        <f>VLOOKUP(H90,Results!$A$8:$G$104,4,FALSE)</f>
        <v>#N/A</v>
      </c>
      <c r="L90" s="99" t="e">
        <f>VLOOKUP(H90,Results!$A$8:$G$104,7,FALSE)</f>
        <v>#N/A</v>
      </c>
    </row>
    <row r="91" spans="2:12" ht="12.75" customHeight="1">
      <c r="B91" s="94">
        <f>Results!A94</f>
        <v>0</v>
      </c>
      <c r="C91" s="99">
        <f>Results!C94</f>
        <v>0</v>
      </c>
      <c r="D91" s="99">
        <f>Results!B94</f>
        <v>0</v>
      </c>
      <c r="E91" s="99">
        <f>Results!D94</f>
        <v>0</v>
      </c>
      <c r="F91" s="99" t="str">
        <f>Results!G94</f>
        <v/>
      </c>
      <c r="G91" s="100" t="s">
        <v>389</v>
      </c>
      <c r="H91" s="101" t="e">
        <f>VLOOKUP(B91,Results!$A$8:$BF$104,58,FALSE)</f>
        <v>#N/A</v>
      </c>
      <c r="I91" s="99" t="e">
        <f>VLOOKUP(H91,Results!A$8:$G$104,3,FALSE)</f>
        <v>#N/A</v>
      </c>
      <c r="J91" s="99" t="e">
        <f>VLOOKUP(H91,Results!$A$8:$G$104,2,FALSE)</f>
        <v>#N/A</v>
      </c>
      <c r="K91" s="99" t="e">
        <f>VLOOKUP(H91,Results!$A$8:$G$104,4,FALSE)</f>
        <v>#N/A</v>
      </c>
      <c r="L91" s="99" t="e">
        <f>VLOOKUP(H91,Results!$A$8:$G$104,7,FALSE)</f>
        <v>#N/A</v>
      </c>
    </row>
    <row r="92" spans="2:12" ht="12.75" customHeight="1">
      <c r="B92" s="94">
        <f>Results!A95</f>
        <v>0</v>
      </c>
      <c r="C92" s="99">
        <f>Results!C95</f>
        <v>0</v>
      </c>
      <c r="D92" s="99">
        <f>Results!B95</f>
        <v>0</v>
      </c>
      <c r="E92" s="99">
        <f>Results!D95</f>
        <v>0</v>
      </c>
      <c r="F92" s="99" t="str">
        <f>Results!G95</f>
        <v/>
      </c>
      <c r="G92" s="100" t="s">
        <v>389</v>
      </c>
      <c r="H92" s="101" t="e">
        <f>VLOOKUP(B92,Results!$A$8:$BF$104,58,FALSE)</f>
        <v>#N/A</v>
      </c>
      <c r="I92" s="99" t="e">
        <f>VLOOKUP(H92,Results!A$8:$G$104,3,FALSE)</f>
        <v>#N/A</v>
      </c>
      <c r="J92" s="99" t="e">
        <f>VLOOKUP(H92,Results!$A$8:$G$104,2,FALSE)</f>
        <v>#N/A</v>
      </c>
      <c r="K92" s="99" t="e">
        <f>VLOOKUP(H92,Results!$A$8:$G$104,4,FALSE)</f>
        <v>#N/A</v>
      </c>
      <c r="L92" s="99" t="e">
        <f>VLOOKUP(H92,Results!$A$8:$G$104,7,FALSE)</f>
        <v>#N/A</v>
      </c>
    </row>
    <row r="93" spans="2:12" ht="12.75" customHeight="1">
      <c r="B93" s="94">
        <f>Results!A96</f>
        <v>0</v>
      </c>
      <c r="C93" s="99">
        <f>Results!C96</f>
        <v>0</v>
      </c>
      <c r="D93" s="99">
        <f>Results!B96</f>
        <v>0</v>
      </c>
      <c r="E93" s="99">
        <f>Results!D96</f>
        <v>0</v>
      </c>
      <c r="F93" s="99" t="str">
        <f>Results!G96</f>
        <v/>
      </c>
      <c r="G93" s="100" t="s">
        <v>389</v>
      </c>
      <c r="H93" s="101" t="e">
        <f>VLOOKUP(B93,Results!$A$8:$BF$104,58,FALSE)</f>
        <v>#N/A</v>
      </c>
      <c r="I93" s="99" t="e">
        <f>VLOOKUP(H93,Results!A$8:$G$104,3,FALSE)</f>
        <v>#N/A</v>
      </c>
      <c r="J93" s="99" t="e">
        <f>VLOOKUP(H93,Results!$A$8:$G$104,2,FALSE)</f>
        <v>#N/A</v>
      </c>
      <c r="K93" s="99" t="e">
        <f>VLOOKUP(H93,Results!$A$8:$G$104,4,FALSE)</f>
        <v>#N/A</v>
      </c>
      <c r="L93" s="99" t="e">
        <f>VLOOKUP(H93,Results!$A$8:$G$104,7,FALSE)</f>
        <v>#N/A</v>
      </c>
    </row>
    <row r="94" spans="2:12" ht="12.75" customHeight="1">
      <c r="B94" s="94">
        <f>Results!A97</f>
        <v>0</v>
      </c>
      <c r="C94" s="99">
        <f>Results!C97</f>
        <v>0</v>
      </c>
      <c r="D94" s="99">
        <f>Results!B97</f>
        <v>0</v>
      </c>
      <c r="E94" s="99">
        <f>Results!D97</f>
        <v>0</v>
      </c>
      <c r="F94" s="99" t="str">
        <f>Results!G97</f>
        <v/>
      </c>
      <c r="G94" s="100" t="s">
        <v>389</v>
      </c>
      <c r="H94" s="101" t="e">
        <f>VLOOKUP(B94,Results!$A$8:$BF$104,58,FALSE)</f>
        <v>#N/A</v>
      </c>
      <c r="I94" s="99" t="e">
        <f>VLOOKUP(H94,Results!A$8:$G$104,3,FALSE)</f>
        <v>#N/A</v>
      </c>
      <c r="J94" s="99" t="e">
        <f>VLOOKUP(H94,Results!$A$8:$G$104,2,FALSE)</f>
        <v>#N/A</v>
      </c>
      <c r="K94" s="99" t="e">
        <f>VLOOKUP(H94,Results!$A$8:$G$104,4,FALSE)</f>
        <v>#N/A</v>
      </c>
      <c r="L94" s="99" t="e">
        <f>VLOOKUP(H94,Results!$A$8:$G$104,7,FALSE)</f>
        <v>#N/A</v>
      </c>
    </row>
    <row r="95" spans="2:12" ht="12.75" customHeight="1">
      <c r="B95" s="94">
        <f>Results!A98</f>
        <v>0</v>
      </c>
      <c r="C95" s="99">
        <f>Results!C98</f>
        <v>0</v>
      </c>
      <c r="D95" s="99">
        <f>Results!B98</f>
        <v>0</v>
      </c>
      <c r="E95" s="99">
        <f>Results!D98</f>
        <v>0</v>
      </c>
      <c r="F95" s="99" t="str">
        <f>Results!G98</f>
        <v/>
      </c>
      <c r="G95" s="100" t="s">
        <v>389</v>
      </c>
      <c r="H95" s="101" t="e">
        <f>VLOOKUP(B95,Results!$A$8:$BF$104,58,FALSE)</f>
        <v>#N/A</v>
      </c>
      <c r="I95" s="99" t="e">
        <f>VLOOKUP(H95,Results!A$8:$G$104,3,FALSE)</f>
        <v>#N/A</v>
      </c>
      <c r="J95" s="99" t="e">
        <f>VLOOKUP(H95,Results!$A$8:$G$104,2,FALSE)</f>
        <v>#N/A</v>
      </c>
      <c r="K95" s="99" t="e">
        <f>VLOOKUP(H95,Results!$A$8:$G$104,4,FALSE)</f>
        <v>#N/A</v>
      </c>
      <c r="L95" s="99" t="e">
        <f>VLOOKUP(H95,Results!$A$8:$G$104,7,FALSE)</f>
        <v>#N/A</v>
      </c>
    </row>
    <row r="96" spans="2:12" ht="12.75" customHeight="1">
      <c r="B96" s="94">
        <f>Results!A99</f>
        <v>0</v>
      </c>
      <c r="C96" s="99">
        <f>Results!C99</f>
        <v>0</v>
      </c>
      <c r="D96" s="99">
        <f>Results!B99</f>
        <v>0</v>
      </c>
      <c r="E96" s="99">
        <f>Results!D99</f>
        <v>0</v>
      </c>
      <c r="F96" s="99" t="str">
        <f>Results!G99</f>
        <v/>
      </c>
      <c r="G96" s="100" t="s">
        <v>389</v>
      </c>
      <c r="H96" s="101" t="e">
        <f>VLOOKUP(B96,Results!$A$8:$BF$104,58,FALSE)</f>
        <v>#N/A</v>
      </c>
      <c r="I96" s="99" t="e">
        <f>VLOOKUP(H96,Results!A$8:$G$104,3,FALSE)</f>
        <v>#N/A</v>
      </c>
      <c r="J96" s="99" t="e">
        <f>VLOOKUP(H96,Results!$A$8:$G$104,2,FALSE)</f>
        <v>#N/A</v>
      </c>
      <c r="K96" s="99" t="e">
        <f>VLOOKUP(H96,Results!$A$8:$G$104,4,FALSE)</f>
        <v>#N/A</v>
      </c>
      <c r="L96" s="99" t="e">
        <f>VLOOKUP(H96,Results!$A$8:$G$104,7,FALSE)</f>
        <v>#N/A</v>
      </c>
    </row>
    <row r="97" spans="2:12" ht="12.75" customHeight="1">
      <c r="B97" s="94">
        <f>Results!A100</f>
        <v>0</v>
      </c>
      <c r="C97" s="99">
        <f>Results!C100</f>
        <v>0</v>
      </c>
      <c r="D97" s="99">
        <f>Results!B100</f>
        <v>0</v>
      </c>
      <c r="E97" s="99">
        <f>Results!D100</f>
        <v>0</v>
      </c>
      <c r="F97" s="99" t="str">
        <f>Results!G100</f>
        <v/>
      </c>
      <c r="G97" s="100" t="s">
        <v>389</v>
      </c>
      <c r="H97" s="101" t="e">
        <f>VLOOKUP(B97,Results!$A$8:$BF$104,58,FALSE)</f>
        <v>#N/A</v>
      </c>
      <c r="I97" s="99" t="e">
        <f>VLOOKUP(H97,Results!A$8:$G$104,3,FALSE)</f>
        <v>#N/A</v>
      </c>
      <c r="J97" s="99" t="e">
        <f>VLOOKUP(H97,Results!$A$8:$G$104,2,FALSE)</f>
        <v>#N/A</v>
      </c>
      <c r="K97" s="99" t="e">
        <f>VLOOKUP(H97,Results!$A$8:$G$104,4,FALSE)</f>
        <v>#N/A</v>
      </c>
      <c r="L97" s="99" t="e">
        <f>VLOOKUP(H97,Results!$A$8:$G$104,7,FALSE)</f>
        <v>#N/A</v>
      </c>
    </row>
    <row r="98" spans="2:12" ht="12.75" customHeight="1">
      <c r="B98" s="94">
        <f>Results!A101</f>
        <v>0</v>
      </c>
      <c r="C98" s="99">
        <f>Results!C101</f>
        <v>0</v>
      </c>
      <c r="D98" s="99">
        <f>Results!B101</f>
        <v>0</v>
      </c>
      <c r="E98" s="99">
        <f>Results!D101</f>
        <v>0</v>
      </c>
      <c r="F98" s="99" t="str">
        <f>Results!G101</f>
        <v/>
      </c>
      <c r="G98" s="100" t="s">
        <v>389</v>
      </c>
      <c r="H98" s="101" t="e">
        <f>VLOOKUP(B98,Results!$A$8:$BF$104,58,FALSE)</f>
        <v>#N/A</v>
      </c>
      <c r="I98" s="99" t="e">
        <f>VLOOKUP(H98,Results!A$8:$G$104,3,FALSE)</f>
        <v>#N/A</v>
      </c>
      <c r="J98" s="99" t="e">
        <f>VLOOKUP(H98,Results!$A$8:$G$104,2,FALSE)</f>
        <v>#N/A</v>
      </c>
      <c r="K98" s="99" t="e">
        <f>VLOOKUP(H98,Results!$A$8:$G$104,4,FALSE)</f>
        <v>#N/A</v>
      </c>
      <c r="L98" s="99" t="e">
        <f>VLOOKUP(H98,Results!$A$8:$G$104,7,FALSE)</f>
        <v>#N/A</v>
      </c>
    </row>
    <row r="99" spans="2:12" ht="12.75" customHeight="1">
      <c r="B99" s="94">
        <f>Results!A102</f>
        <v>0</v>
      </c>
      <c r="C99" s="99">
        <f>Results!C102</f>
        <v>0</v>
      </c>
      <c r="D99" s="99">
        <f>Results!B102</f>
        <v>0</v>
      </c>
      <c r="E99" s="99">
        <f>Results!D102</f>
        <v>0</v>
      </c>
      <c r="F99" s="99" t="str">
        <f>Results!G102</f>
        <v/>
      </c>
      <c r="G99" s="100" t="s">
        <v>389</v>
      </c>
      <c r="H99" s="101" t="e">
        <f>VLOOKUP(B99,Results!$A$8:$BF$104,58,FALSE)</f>
        <v>#N/A</v>
      </c>
      <c r="I99" s="99" t="e">
        <f>VLOOKUP(H99,Results!A$8:$G$104,3,FALSE)</f>
        <v>#N/A</v>
      </c>
      <c r="J99" s="99" t="e">
        <f>VLOOKUP(H99,Results!$A$8:$G$104,2,FALSE)</f>
        <v>#N/A</v>
      </c>
      <c r="K99" s="99" t="e">
        <f>VLOOKUP(H99,Results!$A$8:$G$104,4,FALSE)</f>
        <v>#N/A</v>
      </c>
      <c r="L99" s="99" t="e">
        <f>VLOOKUP(H99,Results!$A$8:$G$104,7,FALSE)</f>
        <v>#N/A</v>
      </c>
    </row>
    <row r="100" spans="2:12" ht="12.75" customHeight="1">
      <c r="B100" s="94">
        <f>Results!A103</f>
        <v>0</v>
      </c>
      <c r="C100" s="99">
        <f>Results!C103</f>
        <v>0</v>
      </c>
      <c r="D100" s="99">
        <f>Results!B103</f>
        <v>0</v>
      </c>
      <c r="E100" s="99">
        <f>Results!D103</f>
        <v>0</v>
      </c>
      <c r="F100" s="99" t="str">
        <f>Results!G103</f>
        <v/>
      </c>
      <c r="G100" s="100" t="s">
        <v>389</v>
      </c>
      <c r="H100" s="101" t="e">
        <f>VLOOKUP(B100,Results!$A$8:$BF$104,58,FALSE)</f>
        <v>#N/A</v>
      </c>
      <c r="I100" s="99" t="e">
        <f>VLOOKUP(H100,Results!A$8:$G$104,3,FALSE)</f>
        <v>#N/A</v>
      </c>
      <c r="J100" s="99" t="e">
        <f>VLOOKUP(H100,Results!$A$8:$G$104,2,FALSE)</f>
        <v>#N/A</v>
      </c>
      <c r="K100" s="99" t="e">
        <f>VLOOKUP(H100,Results!$A$8:$G$104,4,FALSE)</f>
        <v>#N/A</v>
      </c>
      <c r="L100" s="99" t="e">
        <f>VLOOKUP(H100,Results!$A$8:$G$104,7,FALSE)</f>
        <v>#N/A</v>
      </c>
    </row>
    <row r="101" spans="2:12" ht="12.75" customHeight="1">
      <c r="B101" s="94">
        <f>Results!A104</f>
        <v>0</v>
      </c>
      <c r="C101" s="99">
        <f>Results!C104</f>
        <v>0</v>
      </c>
      <c r="D101" s="99">
        <f>Results!B104</f>
        <v>0</v>
      </c>
      <c r="E101" s="99">
        <f>Results!D104</f>
        <v>0</v>
      </c>
      <c r="F101" s="99" t="str">
        <f>Results!G104</f>
        <v/>
      </c>
      <c r="G101" s="100" t="s">
        <v>389</v>
      </c>
      <c r="H101" s="101" t="e">
        <f>VLOOKUP(B101,Results!$A$8:$BF$104,58,FALSE)</f>
        <v>#N/A</v>
      </c>
      <c r="I101" s="99" t="e">
        <f>VLOOKUP(H101,Results!A$8:$G$104,3,FALSE)</f>
        <v>#N/A</v>
      </c>
      <c r="J101" s="99" t="e">
        <f>VLOOKUP(H101,Results!$A$8:$G$104,2,FALSE)</f>
        <v>#N/A</v>
      </c>
      <c r="K101" s="99" t="e">
        <f>VLOOKUP(H101,Results!$A$8:$G$104,4,FALSE)</f>
        <v>#N/A</v>
      </c>
      <c r="L101" s="99" t="e">
        <f>VLOOKUP(H101,Results!$A$8:$G$104,7,FALSE)</f>
        <v>#N/A</v>
      </c>
    </row>
    <row r="102" spans="2:12" ht="12.75" customHeight="1">
      <c r="B102" s="94">
        <f>Results!A105</f>
        <v>0</v>
      </c>
      <c r="C102" s="99">
        <f>Results!C105</f>
        <v>0</v>
      </c>
      <c r="D102" s="99">
        <f>Results!B105</f>
        <v>0</v>
      </c>
      <c r="E102" s="99">
        <f>Results!D105</f>
        <v>0</v>
      </c>
      <c r="F102" s="99" t="str">
        <f>Results!G105</f>
        <v/>
      </c>
      <c r="G102" s="100" t="s">
        <v>389</v>
      </c>
      <c r="H102" s="101" t="e">
        <f>VLOOKUP(B102,Results!$A$8:$BF$104,58,FALSE)</f>
        <v>#N/A</v>
      </c>
      <c r="I102" s="99" t="e">
        <f>VLOOKUP(H102,Results!A$8:$G$104,3,FALSE)</f>
        <v>#N/A</v>
      </c>
      <c r="J102" s="99" t="e">
        <f>VLOOKUP(H102,Results!$A$8:$G$104,2,FALSE)</f>
        <v>#N/A</v>
      </c>
      <c r="K102" s="99" t="e">
        <f>VLOOKUP(H102,Results!$A$8:$G$104,4,FALSE)</f>
        <v>#N/A</v>
      </c>
      <c r="L102" s="99" t="e">
        <f>VLOOKUP(H102,Results!$A$8:$G$104,7,FALSE)</f>
        <v>#N/A</v>
      </c>
    </row>
    <row r="103" spans="2:12" ht="12.75" customHeight="1">
      <c r="B103" s="94">
        <f>Results!A106</f>
        <v>0</v>
      </c>
      <c r="C103" s="99">
        <f>Results!C106</f>
        <v>0</v>
      </c>
      <c r="D103" s="99">
        <f>Results!B106</f>
        <v>0</v>
      </c>
      <c r="E103" s="99">
        <f>Results!D106</f>
        <v>0</v>
      </c>
      <c r="F103" s="99" t="str">
        <f>Results!G106</f>
        <v/>
      </c>
      <c r="G103" s="100" t="s">
        <v>389</v>
      </c>
      <c r="H103" s="101" t="e">
        <f>VLOOKUP(B103,Results!$A$8:$BF$104,58,FALSE)</f>
        <v>#N/A</v>
      </c>
      <c r="I103" s="99" t="e">
        <f>VLOOKUP(H103,Results!A$8:$G$104,3,FALSE)</f>
        <v>#N/A</v>
      </c>
      <c r="J103" s="99" t="e">
        <f>VLOOKUP(H103,Results!$A$8:$G$104,2,FALSE)</f>
        <v>#N/A</v>
      </c>
      <c r="K103" s="99" t="e">
        <f>VLOOKUP(H103,Results!$A$8:$G$104,4,FALSE)</f>
        <v>#N/A</v>
      </c>
      <c r="L103" s="99" t="e">
        <f>VLOOKUP(H103,Results!$A$8:$G$104,7,FALSE)</f>
        <v>#N/A</v>
      </c>
    </row>
    <row r="104" spans="2:12" ht="12.75" customHeight="1">
      <c r="B104" s="94">
        <f>Results!A107</f>
        <v>0</v>
      </c>
      <c r="C104" s="99">
        <f>Results!C107</f>
        <v>0</v>
      </c>
      <c r="D104" s="99">
        <f>Results!B107</f>
        <v>0</v>
      </c>
      <c r="E104" s="99">
        <f>Results!D107</f>
        <v>0</v>
      </c>
      <c r="F104" s="99" t="str">
        <f>Results!G107</f>
        <v/>
      </c>
      <c r="G104" s="100" t="s">
        <v>389</v>
      </c>
      <c r="H104" s="101" t="e">
        <f>VLOOKUP(B104,Results!$A$8:$BF$104,58,FALSE)</f>
        <v>#N/A</v>
      </c>
      <c r="I104" s="99" t="e">
        <f>VLOOKUP(H104,Results!A$8:$G$104,3,FALSE)</f>
        <v>#N/A</v>
      </c>
      <c r="J104" s="99" t="e">
        <f>VLOOKUP(H104,Results!$A$8:$G$104,2,FALSE)</f>
        <v>#N/A</v>
      </c>
      <c r="K104" s="99" t="e">
        <f>VLOOKUP(H104,Results!$A$8:$G$104,4,FALSE)</f>
        <v>#N/A</v>
      </c>
      <c r="L104" s="99" t="e">
        <f>VLOOKUP(H104,Results!$A$8:$G$104,7,FALSE)</f>
        <v>#N/A</v>
      </c>
    </row>
  </sheetData>
  <autoFilter ref="M1:M69"/>
  <pageMargins left="0.7" right="0.7" top="0.75" bottom="0.75" header="0.3" footer="0.3"/>
  <pageSetup paperSize="9" scale="86" orientation="landscape" r:id="rId1"/>
  <legacyDrawing r:id="rId2"/>
</worksheet>
</file>

<file path=xl/worksheets/sheet13.xml><?xml version="1.0" encoding="utf-8"?>
<worksheet xmlns="http://schemas.openxmlformats.org/spreadsheetml/2006/main" xmlns:r="http://schemas.openxmlformats.org/officeDocument/2006/relationships">
  <sheetPr codeName="Sheet10">
    <pageSetUpPr fitToPage="1"/>
  </sheetPr>
  <dimension ref="A1:M69"/>
  <sheetViews>
    <sheetView workbookViewId="0">
      <selection activeCell="C2" sqref="C2"/>
    </sheetView>
  </sheetViews>
  <sheetFormatPr defaultRowHeight="12.75" customHeight="1"/>
  <cols>
    <col min="1" max="1" width="4.375" style="93" customWidth="1"/>
    <col min="2" max="2" width="3.875" style="93" bestFit="1" customWidth="1"/>
    <col min="3" max="3" width="13.625" style="93" bestFit="1" customWidth="1"/>
    <col min="4" max="4" width="6.125" style="93" bestFit="1" customWidth="1"/>
    <col min="5" max="5" width="13.625" style="93" bestFit="1" customWidth="1"/>
    <col min="6" max="6" width="30.25" style="93" bestFit="1" customWidth="1"/>
    <col min="7" max="7" width="5.75" style="93" bestFit="1" customWidth="1"/>
    <col min="8" max="8" width="5.125" style="93" bestFit="1" customWidth="1"/>
    <col min="9" max="9" width="8.625" style="93" bestFit="1" customWidth="1"/>
    <col min="10" max="10" width="6.125" style="93" bestFit="1" customWidth="1"/>
    <col min="11" max="11" width="5.125" style="93" bestFit="1" customWidth="1"/>
    <col min="12" max="12" width="30.25" style="93" bestFit="1" customWidth="1"/>
    <col min="13" max="13" width="10.625" style="93" hidden="1" customWidth="1"/>
    <col min="14" max="16384" width="9" style="93"/>
  </cols>
  <sheetData>
    <row r="1" spans="1:13" ht="12.75" customHeight="1">
      <c r="A1" s="96"/>
      <c r="C1" s="96"/>
      <c r="E1" s="97" t="s">
        <v>401</v>
      </c>
      <c r="G1" s="96"/>
    </row>
    <row r="2" spans="1:13" ht="12.75" customHeight="1">
      <c r="A2" s="96"/>
      <c r="C2" s="93">
        <f>Results!B3</f>
        <v>0</v>
      </c>
      <c r="G2" s="96"/>
    </row>
    <row r="3" spans="1:13" ht="12.75" customHeight="1">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VLOOKUP(B5,Results!$A$8:$BM$104,65,FALSE)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VLOOKUP(B6,Results!$A$8:$BM$104,65,FALSE)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VLOOKUP(B7,Results!$A$8:$BM$104,65,FALSE)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VLOOKUP(B8,Results!$A$8:$BM$104,65,FALSE)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VLOOKUP(B9,Results!$A$8:$BM$104,65,FALSE)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VLOOKUP(B10,Results!$A$8:$BM$104,65,FALSE)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VLOOKUP(B11,Results!$A$8:$BM$104,65,FALSE)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VLOOKUP(B12,Results!$A$8:$BM$104,65,FALSE)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VLOOKUP(B13,Results!$A$8:$BM$104,65,FALSE)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VLOOKUP(B14,Results!$A$8:$BM$104,65,FALSE)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VLOOKUP(B15,Results!$A$8:$BM$104,65,FALSE)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VLOOKUP(B16,Results!$A$8:$BM$104,65,FALSE)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VLOOKUP(B17,Results!$A$8:$BM$104,65,FALSE)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VLOOKUP(B18,Results!$A$8:$BM$104,65,FALSE)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VLOOKUP(B19,Results!$A$8:$BM$104,65,FALSE)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VLOOKUP(B20,Results!$A$8:$BM$104,65,FALSE)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VLOOKUP(B21,Results!$A$8:$BM$104,65,FALSE)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VLOOKUP(B22,Results!$A$8:$BM$104,65,FALSE)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VLOOKUP(B23,Results!$A$8:$BM$104,65,FALSE)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VLOOKUP(B24,Results!$A$8:$BM$104,65,FALSE)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VLOOKUP(B25,Results!$A$8:$BM$104,65,FALSE)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VLOOKUP(B26,Results!$A$8:$BM$104,65,FALSE)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VLOOKUP(B27,Results!$A$8:$BM$104,65,FALSE)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VLOOKUP(B28,Results!$A$8:$BM$104,65,FALSE)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VLOOKUP(B29,Results!$A$8:$BM$104,65,FALSE)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VLOOKUP(B30,Results!$A$8:$BM$104,65,FALSE)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VLOOKUP(B31,Results!$A$8:$BM$104,65,FALSE)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VLOOKUP(B32,Results!$A$8:$BM$104,65,FALSE)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VLOOKUP(B33,Results!$A$8:$BM$104,65,FALSE)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VLOOKUP(B34,Results!$A$8:$BM$104,65,FALSE)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VLOOKUP(B35,Results!$A$8:$BM$104,65,FALSE)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VLOOKUP(B36,Results!$A$8:$BM$104,65,FALSE)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VLOOKUP(B37,Results!$A$8:$BM$104,65,FALSE)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VLOOKUP(B38,Results!$A$8:$BM$104,65,FALSE)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VLOOKUP(B39,Results!$A$8:$BM$104,65,FALSE)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VLOOKUP(B40,Results!$A$8:$BM$104,65,FALSE)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VLOOKUP(B41,Results!$A$8:$BM$104,65,FALSE)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VLOOKUP(B42,Results!$A$8:$BM$104,65,FALSE)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VLOOKUP(B43,Results!$A$8:$BM$104,65,FALSE)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VLOOKUP(B44,Results!$A$8:$BM$104,65,FALSE)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VLOOKUP(B45,Results!$A$8:$BM$104,65,FALSE)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VLOOKUP(B46,Results!$A$8:$BM$104,65,FALSE)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VLOOKUP(B47,Results!$A$8:$BM$104,65,FALSE)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VLOOKUP(B48,Results!$A$8:$BM$104,65,FALSE)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VLOOKUP(B49,Results!$A$8:$BM$104,65,FALSE)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VLOOKUP(B50,Results!$A$8:$BM$104,65,FALSE)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VLOOKUP(B51,Results!$A$8:$BM$104,65,FALSE)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VLOOKUP(B52,Results!$A$8:$BM$104,65,FALSE)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VLOOKUP(B53,Results!$A$8:$BM$104,65,FALSE)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VLOOKUP(B54,Results!$A$8:$BM$104,65,FALSE)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VLOOKUP(B55,Results!$A$8:$BM$104,65,FALSE)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VLOOKUP(B56,Results!$A$8:$BM$104,65,FALSE)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VLOOKUP(B57,Results!$A$8:$BM$104,65,FALSE)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VLOOKUP(B58,Results!$A$8:$BM$104,65,FALSE)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VLOOKUP(B59,Results!$A$8:$BM$104,65,FALSE)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VLOOKUP(B60,Results!$A$8:$BM$104,65,FALSE)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VLOOKUP(B61,Results!$A$8:$BM$104,65,FALSE)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VLOOKUP(B62,Results!$A$8:$BM$104,65,FALSE)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VLOOKUP(B63,Results!$A$8:$BM$104,65,FALSE)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VLOOKUP(B64,Results!$A$8:$BM$104,65,FALSE)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VLOOKUP(B65,Results!$A$8:$BM$104,65,FALSE)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VLOOKUP(B66,Results!$A$8:$BM$104,65,FALSE)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VLOOKUP(B67,Results!$A$8:$BM$104,65,FALSE)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VLOOKUP(B68,Results!$A$8:$BM$104,65,FALSE)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VLOOKUP(B69,Results!$A$8:$BM$104,65,FALSE)</f>
        <v>#N/A</v>
      </c>
      <c r="I69" s="99" t="e">
        <f>VLOOKUP(H69,Results!A$8:$G$104,3,FALSE)</f>
        <v>#N/A</v>
      </c>
      <c r="J69" s="99" t="e">
        <f>VLOOKUP(H69,Results!$A$8:$G$104,2,FALSE)</f>
        <v>#N/A</v>
      </c>
      <c r="K69" s="99" t="e">
        <f>VLOOKUP(H69,Results!$A$8:$G$104,4,FALSE)</f>
        <v>#N/A</v>
      </c>
      <c r="L69" s="99" t="e">
        <f>VLOOKUP(H69,Results!$A$8:$G$104,7,FALSE)</f>
        <v>#N/A</v>
      </c>
    </row>
  </sheetData>
  <autoFilter ref="M1:M107"/>
  <pageMargins left="0.7" right="0.7" top="0.75" bottom="0.75" header="0.3" footer="0.3"/>
  <pageSetup paperSize="9" scale="86" orientation="landscape" r:id="rId1"/>
  <legacyDrawing r:id="rId2"/>
</worksheet>
</file>

<file path=xl/worksheets/sheet14.xml><?xml version="1.0" encoding="utf-8"?>
<worksheet xmlns="http://schemas.openxmlformats.org/spreadsheetml/2006/main" xmlns:r="http://schemas.openxmlformats.org/officeDocument/2006/relationships">
  <dimension ref="A2:O52"/>
  <sheetViews>
    <sheetView workbookViewId="0">
      <selection activeCell="F21" sqref="F21"/>
    </sheetView>
  </sheetViews>
  <sheetFormatPr defaultRowHeight="12.75"/>
  <cols>
    <col min="1" max="1" width="9" style="93"/>
    <col min="2" max="2" width="11" style="93" bestFit="1" customWidth="1"/>
    <col min="3" max="5" width="9" style="93"/>
    <col min="6" max="6" width="27.25" style="93" customWidth="1"/>
    <col min="7" max="16384" width="9" style="93"/>
  </cols>
  <sheetData>
    <row r="2" spans="1:15">
      <c r="A2" s="109" t="s">
        <v>402</v>
      </c>
      <c r="B2" s="109" t="str">
        <f>Results!C7</f>
        <v>First Name</v>
      </c>
      <c r="C2" s="109" t="str">
        <f>Results!B7</f>
        <v>Surname</v>
      </c>
      <c r="D2" s="109" t="str">
        <f>Results!D7</f>
        <v>Club</v>
      </c>
      <c r="E2" s="109" t="str">
        <f>Results!E7</f>
        <v>Points</v>
      </c>
      <c r="F2" s="109" t="str">
        <f>Results!G7</f>
        <v>Army</v>
      </c>
      <c r="G2" s="110" t="s">
        <v>403</v>
      </c>
      <c r="H2" s="110" t="s">
        <v>404</v>
      </c>
      <c r="I2" s="110" t="s">
        <v>405</v>
      </c>
      <c r="J2" s="110" t="s">
        <v>406</v>
      </c>
      <c r="K2" s="110" t="s">
        <v>407</v>
      </c>
      <c r="L2" s="110" t="s">
        <v>408</v>
      </c>
      <c r="M2" s="110" t="s">
        <v>409</v>
      </c>
      <c r="N2" s="110" t="s">
        <v>410</v>
      </c>
      <c r="O2" s="110" t="s">
        <v>411</v>
      </c>
    </row>
    <row r="3" spans="1:15">
      <c r="A3" s="111" t="str">
        <f>IF(E3&gt;1,1,"")</f>
        <v/>
      </c>
      <c r="B3" s="95">
        <f>Results!C8</f>
        <v>0</v>
      </c>
      <c r="C3" s="95">
        <f>Results!B8</f>
        <v>0</v>
      </c>
      <c r="D3" s="95">
        <f>Results!D8</f>
        <v>0</v>
      </c>
      <c r="E3" s="112">
        <f>Results!E8</f>
        <v>0</v>
      </c>
      <c r="F3" s="95" t="str">
        <f>Results!G8</f>
        <v/>
      </c>
      <c r="G3" s="113">
        <f>Results!L8</f>
        <v>0</v>
      </c>
      <c r="H3" s="114">
        <f>Results!S8</f>
        <v>0</v>
      </c>
      <c r="I3" s="113">
        <f>Results!Z8</f>
        <v>0</v>
      </c>
      <c r="J3" s="114">
        <f>Results!AG8</f>
        <v>0</v>
      </c>
      <c r="K3" s="113">
        <f>Results!AN8</f>
        <v>0</v>
      </c>
      <c r="L3" s="114">
        <f>Results!AU8</f>
        <v>0</v>
      </c>
      <c r="M3" s="113">
        <f>Results!BB8</f>
        <v>0</v>
      </c>
      <c r="N3" s="114">
        <f>Results!BI8</f>
        <v>0</v>
      </c>
      <c r="O3" s="113">
        <f>Results!BP8</f>
        <v>0</v>
      </c>
    </row>
    <row r="4" spans="1:15">
      <c r="A4" s="111" t="str">
        <f>IF(E4&gt;1,A3+1,"")</f>
        <v/>
      </c>
      <c r="B4" s="95">
        <f>Results!C9</f>
        <v>0</v>
      </c>
      <c r="C4" s="95">
        <f>Results!B9</f>
        <v>0</v>
      </c>
      <c r="D4" s="95">
        <f>Results!D9</f>
        <v>0</v>
      </c>
      <c r="E4" s="112">
        <f>Results!E9</f>
        <v>0</v>
      </c>
      <c r="F4" s="95" t="str">
        <f>Results!G9</f>
        <v/>
      </c>
      <c r="G4" s="113">
        <f>Results!L9</f>
        <v>0</v>
      </c>
      <c r="H4" s="114">
        <f>Results!S9</f>
        <v>0</v>
      </c>
      <c r="I4" s="113">
        <f>Results!Z9</f>
        <v>0</v>
      </c>
      <c r="J4" s="114">
        <f>Results!AG9</f>
        <v>0</v>
      </c>
      <c r="K4" s="113">
        <f>Results!AN9</f>
        <v>0</v>
      </c>
      <c r="L4" s="114">
        <f>Results!AU9</f>
        <v>0</v>
      </c>
      <c r="M4" s="113">
        <f>Results!BB9</f>
        <v>0</v>
      </c>
      <c r="N4" s="114">
        <f>Results!BI9</f>
        <v>0</v>
      </c>
      <c r="O4" s="113">
        <f>Results!BP9</f>
        <v>0</v>
      </c>
    </row>
    <row r="5" spans="1:15">
      <c r="A5" s="111" t="str">
        <f t="shared" ref="A5:A52" si="0">IF(E5&gt;1,A4+1,"")</f>
        <v/>
      </c>
      <c r="B5" s="95">
        <f>Results!C10</f>
        <v>0</v>
      </c>
      <c r="C5" s="95">
        <f>Results!B10</f>
        <v>0</v>
      </c>
      <c r="D5" s="95">
        <f>Results!D10</f>
        <v>0</v>
      </c>
      <c r="E5" s="112">
        <f>Results!E10</f>
        <v>0</v>
      </c>
      <c r="F5" s="95" t="str">
        <f>Results!G10</f>
        <v/>
      </c>
      <c r="G5" s="113">
        <f>Results!L10</f>
        <v>0</v>
      </c>
      <c r="H5" s="114">
        <f>Results!S10</f>
        <v>0</v>
      </c>
      <c r="I5" s="113">
        <f>Results!Z10</f>
        <v>0</v>
      </c>
      <c r="J5" s="114">
        <f>Results!AG10</f>
        <v>0</v>
      </c>
      <c r="K5" s="113">
        <f>Results!AN10</f>
        <v>0</v>
      </c>
      <c r="L5" s="114">
        <f>Results!AU10</f>
        <v>0</v>
      </c>
      <c r="M5" s="113">
        <f>Results!BB10</f>
        <v>0</v>
      </c>
      <c r="N5" s="114">
        <f>Results!BI10</f>
        <v>0</v>
      </c>
      <c r="O5" s="113">
        <f>Results!BP10</f>
        <v>0</v>
      </c>
    </row>
    <row r="6" spans="1:15">
      <c r="A6" s="111" t="str">
        <f t="shared" si="0"/>
        <v/>
      </c>
      <c r="B6" s="95">
        <f>Results!C11</f>
        <v>0</v>
      </c>
      <c r="C6" s="95">
        <f>Results!B11</f>
        <v>0</v>
      </c>
      <c r="D6" s="95">
        <f>Results!D11</f>
        <v>0</v>
      </c>
      <c r="E6" s="112">
        <f>Results!E11</f>
        <v>0</v>
      </c>
      <c r="F6" s="95" t="str">
        <f>Results!G11</f>
        <v/>
      </c>
      <c r="G6" s="113">
        <f>Results!L11</f>
        <v>0</v>
      </c>
      <c r="H6" s="114">
        <f>Results!S11</f>
        <v>0</v>
      </c>
      <c r="I6" s="113">
        <f>Results!Z11</f>
        <v>0</v>
      </c>
      <c r="J6" s="114">
        <f>Results!AG11</f>
        <v>0</v>
      </c>
      <c r="K6" s="113">
        <f>Results!AN11</f>
        <v>0</v>
      </c>
      <c r="L6" s="114">
        <f>Results!AU11</f>
        <v>0</v>
      </c>
      <c r="M6" s="113">
        <f>Results!BB11</f>
        <v>0</v>
      </c>
      <c r="N6" s="114">
        <f>Results!BI11</f>
        <v>0</v>
      </c>
      <c r="O6" s="113">
        <f>Results!BP11</f>
        <v>0</v>
      </c>
    </row>
    <row r="7" spans="1:15">
      <c r="A7" s="111" t="str">
        <f t="shared" si="0"/>
        <v/>
      </c>
      <c r="B7" s="95">
        <f>Results!C12</f>
        <v>0</v>
      </c>
      <c r="C7" s="95">
        <f>Results!B12</f>
        <v>0</v>
      </c>
      <c r="D7" s="95">
        <f>Results!D12</f>
        <v>0</v>
      </c>
      <c r="E7" s="112">
        <f>Results!E12</f>
        <v>0</v>
      </c>
      <c r="F7" s="95" t="str">
        <f>Results!G12</f>
        <v/>
      </c>
      <c r="G7" s="113">
        <f>Results!L12</f>
        <v>0</v>
      </c>
      <c r="H7" s="114">
        <f>Results!S12</f>
        <v>0</v>
      </c>
      <c r="I7" s="113">
        <f>Results!Z12</f>
        <v>0</v>
      </c>
      <c r="J7" s="114">
        <f>Results!AG12</f>
        <v>0</v>
      </c>
      <c r="K7" s="113">
        <f>Results!AN12</f>
        <v>0</v>
      </c>
      <c r="L7" s="114">
        <f>Results!AU12</f>
        <v>0</v>
      </c>
      <c r="M7" s="113">
        <f>Results!BB12</f>
        <v>0</v>
      </c>
      <c r="N7" s="114">
        <f>Results!BI12</f>
        <v>0</v>
      </c>
      <c r="O7" s="113">
        <f>Results!BP12</f>
        <v>0</v>
      </c>
    </row>
    <row r="8" spans="1:15">
      <c r="A8" s="111" t="str">
        <f t="shared" si="0"/>
        <v/>
      </c>
      <c r="B8" s="95">
        <f>Results!C13</f>
        <v>0</v>
      </c>
      <c r="C8" s="95">
        <f>Results!B13</f>
        <v>0</v>
      </c>
      <c r="D8" s="95">
        <f>Results!D13</f>
        <v>0</v>
      </c>
      <c r="E8" s="112">
        <f>Results!E13</f>
        <v>0</v>
      </c>
      <c r="F8" s="95" t="str">
        <f>Results!G13</f>
        <v/>
      </c>
      <c r="G8" s="113">
        <f>Results!L13</f>
        <v>0</v>
      </c>
      <c r="H8" s="114">
        <f>Results!S13</f>
        <v>0</v>
      </c>
      <c r="I8" s="113">
        <f>Results!Z13</f>
        <v>0</v>
      </c>
      <c r="J8" s="114">
        <f>Results!AG13</f>
        <v>0</v>
      </c>
      <c r="K8" s="113">
        <f>Results!AN13</f>
        <v>0</v>
      </c>
      <c r="L8" s="114">
        <f>Results!AU13</f>
        <v>0</v>
      </c>
      <c r="M8" s="113">
        <f>Results!BB13</f>
        <v>0</v>
      </c>
      <c r="N8" s="114">
        <f>Results!BI13</f>
        <v>0</v>
      </c>
      <c r="O8" s="113">
        <f>Results!BP13</f>
        <v>0</v>
      </c>
    </row>
    <row r="9" spans="1:15">
      <c r="A9" s="111" t="str">
        <f t="shared" si="0"/>
        <v/>
      </c>
      <c r="B9" s="95">
        <f>Results!C14</f>
        <v>0</v>
      </c>
      <c r="C9" s="95">
        <f>Results!B14</f>
        <v>0</v>
      </c>
      <c r="D9" s="95">
        <f>Results!D14</f>
        <v>0</v>
      </c>
      <c r="E9" s="112">
        <f>Results!E14</f>
        <v>0</v>
      </c>
      <c r="F9" s="95" t="str">
        <f>Results!G14</f>
        <v/>
      </c>
      <c r="G9" s="113">
        <f>Results!L14</f>
        <v>0</v>
      </c>
      <c r="H9" s="114">
        <f>Results!S14</f>
        <v>0</v>
      </c>
      <c r="I9" s="113">
        <f>Results!Z14</f>
        <v>0</v>
      </c>
      <c r="J9" s="114">
        <f>Results!AG14</f>
        <v>0</v>
      </c>
      <c r="K9" s="113">
        <f>Results!AN14</f>
        <v>0</v>
      </c>
      <c r="L9" s="114">
        <f>Results!AU14</f>
        <v>0</v>
      </c>
      <c r="M9" s="113">
        <f>Results!BB14</f>
        <v>0</v>
      </c>
      <c r="N9" s="114">
        <f>Results!BI14</f>
        <v>0</v>
      </c>
      <c r="O9" s="113">
        <f>Results!BP14</f>
        <v>0</v>
      </c>
    </row>
    <row r="10" spans="1:15">
      <c r="A10" s="111" t="str">
        <f t="shared" si="0"/>
        <v/>
      </c>
      <c r="B10" s="95">
        <f>Results!C15</f>
        <v>0</v>
      </c>
      <c r="C10" s="95">
        <f>Results!B15</f>
        <v>0</v>
      </c>
      <c r="D10" s="95">
        <f>Results!D15</f>
        <v>0</v>
      </c>
      <c r="E10" s="112">
        <f>Results!E15</f>
        <v>0</v>
      </c>
      <c r="F10" s="95" t="str">
        <f>Results!G15</f>
        <v/>
      </c>
      <c r="G10" s="113">
        <f>Results!L15</f>
        <v>0</v>
      </c>
      <c r="H10" s="114">
        <f>Results!S15</f>
        <v>0</v>
      </c>
      <c r="I10" s="113">
        <f>Results!Z15</f>
        <v>0</v>
      </c>
      <c r="J10" s="114">
        <f>Results!AG15</f>
        <v>0</v>
      </c>
      <c r="K10" s="113">
        <f>Results!AN15</f>
        <v>0</v>
      </c>
      <c r="L10" s="114">
        <f>Results!AU15</f>
        <v>0</v>
      </c>
      <c r="M10" s="113">
        <f>Results!BB15</f>
        <v>0</v>
      </c>
      <c r="N10" s="114">
        <f>Results!BI15</f>
        <v>0</v>
      </c>
      <c r="O10" s="113">
        <f>Results!BP15</f>
        <v>0</v>
      </c>
    </row>
    <row r="11" spans="1:15">
      <c r="A11" s="111" t="str">
        <f t="shared" si="0"/>
        <v/>
      </c>
      <c r="B11" s="95">
        <f>Results!C16</f>
        <v>0</v>
      </c>
      <c r="C11" s="95">
        <f>Results!B16</f>
        <v>0</v>
      </c>
      <c r="D11" s="95">
        <f>Results!D16</f>
        <v>0</v>
      </c>
      <c r="E11" s="112">
        <f>Results!E16</f>
        <v>0</v>
      </c>
      <c r="F11" s="95" t="str">
        <f>Results!G16</f>
        <v/>
      </c>
      <c r="G11" s="113">
        <f>Results!L16</f>
        <v>0</v>
      </c>
      <c r="H11" s="114">
        <f>Results!S16</f>
        <v>0</v>
      </c>
      <c r="I11" s="113">
        <f>Results!Z16</f>
        <v>0</v>
      </c>
      <c r="J11" s="114">
        <f>Results!AG16</f>
        <v>0</v>
      </c>
      <c r="K11" s="113">
        <f>Results!AN16</f>
        <v>0</v>
      </c>
      <c r="L11" s="114">
        <f>Results!AU16</f>
        <v>0</v>
      </c>
      <c r="M11" s="113">
        <f>Results!BB16</f>
        <v>0</v>
      </c>
      <c r="N11" s="114">
        <f>Results!BI16</f>
        <v>0</v>
      </c>
      <c r="O11" s="113">
        <f>Results!BP16</f>
        <v>0</v>
      </c>
    </row>
    <row r="12" spans="1:15">
      <c r="A12" s="111" t="str">
        <f t="shared" si="0"/>
        <v/>
      </c>
      <c r="B12" s="95">
        <f>Results!C17</f>
        <v>0</v>
      </c>
      <c r="C12" s="95">
        <f>Results!B17</f>
        <v>0</v>
      </c>
      <c r="D12" s="95">
        <f>Results!D17</f>
        <v>0</v>
      </c>
      <c r="E12" s="112">
        <f>Results!E17</f>
        <v>0</v>
      </c>
      <c r="F12" s="95" t="str">
        <f>Results!G17</f>
        <v/>
      </c>
      <c r="G12" s="113">
        <f>Results!L17</f>
        <v>0</v>
      </c>
      <c r="H12" s="114">
        <f>Results!S17</f>
        <v>0</v>
      </c>
      <c r="I12" s="113">
        <f>Results!Z17</f>
        <v>0</v>
      </c>
      <c r="J12" s="114">
        <f>Results!AG17</f>
        <v>0</v>
      </c>
      <c r="K12" s="113">
        <f>Results!AN17</f>
        <v>0</v>
      </c>
      <c r="L12" s="114">
        <f>Results!AU17</f>
        <v>0</v>
      </c>
      <c r="M12" s="113">
        <f>Results!BB17</f>
        <v>0</v>
      </c>
      <c r="N12" s="114">
        <f>Results!BI17</f>
        <v>0</v>
      </c>
      <c r="O12" s="113">
        <f>Results!BP17</f>
        <v>0</v>
      </c>
    </row>
    <row r="13" spans="1:15">
      <c r="A13" s="111" t="str">
        <f t="shared" si="0"/>
        <v/>
      </c>
      <c r="B13" s="95">
        <f>Results!C18</f>
        <v>0</v>
      </c>
      <c r="C13" s="95">
        <f>Results!B18</f>
        <v>0</v>
      </c>
      <c r="D13" s="95">
        <f>Results!D18</f>
        <v>0</v>
      </c>
      <c r="E13" s="112">
        <f>Results!E18</f>
        <v>0</v>
      </c>
      <c r="F13" s="95" t="str">
        <f>Results!G18</f>
        <v/>
      </c>
      <c r="G13" s="113">
        <f>Results!L18</f>
        <v>0</v>
      </c>
      <c r="H13" s="114">
        <f>Results!S18</f>
        <v>0</v>
      </c>
      <c r="I13" s="113">
        <f>Results!Z18</f>
        <v>0</v>
      </c>
      <c r="J13" s="114">
        <f>Results!AG18</f>
        <v>0</v>
      </c>
      <c r="K13" s="113">
        <f>Results!AN18</f>
        <v>0</v>
      </c>
      <c r="L13" s="114">
        <f>Results!AU18</f>
        <v>0</v>
      </c>
      <c r="M13" s="113">
        <f>Results!BB18</f>
        <v>0</v>
      </c>
      <c r="N13" s="114">
        <f>Results!BI18</f>
        <v>0</v>
      </c>
      <c r="O13" s="113">
        <f>Results!BP18</f>
        <v>0</v>
      </c>
    </row>
    <row r="14" spans="1:15">
      <c r="A14" s="111" t="str">
        <f t="shared" si="0"/>
        <v/>
      </c>
      <c r="B14" s="95">
        <f>Results!C19</f>
        <v>0</v>
      </c>
      <c r="C14" s="95">
        <f>Results!B19</f>
        <v>0</v>
      </c>
      <c r="D14" s="95">
        <f>Results!D19</f>
        <v>0</v>
      </c>
      <c r="E14" s="112">
        <f>Results!E19</f>
        <v>0</v>
      </c>
      <c r="F14" s="95" t="str">
        <f>Results!G19</f>
        <v/>
      </c>
      <c r="G14" s="113">
        <f>Results!L19</f>
        <v>0</v>
      </c>
      <c r="H14" s="114">
        <f>Results!S19</f>
        <v>0</v>
      </c>
      <c r="I14" s="113">
        <f>Results!Z19</f>
        <v>0</v>
      </c>
      <c r="J14" s="114">
        <f>Results!AG19</f>
        <v>0</v>
      </c>
      <c r="K14" s="113">
        <f>Results!AN19</f>
        <v>0</v>
      </c>
      <c r="L14" s="114">
        <f>Results!AU19</f>
        <v>0</v>
      </c>
      <c r="M14" s="113">
        <f>Results!BB19</f>
        <v>0</v>
      </c>
      <c r="N14" s="114">
        <f>Results!BI19</f>
        <v>0</v>
      </c>
      <c r="O14" s="113">
        <f>Results!BP19</f>
        <v>0</v>
      </c>
    </row>
    <row r="15" spans="1:15">
      <c r="A15" s="111" t="str">
        <f t="shared" si="0"/>
        <v/>
      </c>
      <c r="B15" s="95">
        <f>Results!C20</f>
        <v>0</v>
      </c>
      <c r="C15" s="95">
        <f>Results!B20</f>
        <v>0</v>
      </c>
      <c r="D15" s="95">
        <f>Results!D20</f>
        <v>0</v>
      </c>
      <c r="E15" s="112">
        <f>Results!E20</f>
        <v>0</v>
      </c>
      <c r="F15" s="95" t="str">
        <f>Results!G20</f>
        <v/>
      </c>
      <c r="G15" s="113">
        <f>Results!L20</f>
        <v>0</v>
      </c>
      <c r="H15" s="114">
        <f>Results!S20</f>
        <v>0</v>
      </c>
      <c r="I15" s="113">
        <f>Results!Z20</f>
        <v>0</v>
      </c>
      <c r="J15" s="114">
        <f>Results!AG20</f>
        <v>0</v>
      </c>
      <c r="K15" s="113">
        <f>Results!AN20</f>
        <v>0</v>
      </c>
      <c r="L15" s="114">
        <f>Results!AU20</f>
        <v>0</v>
      </c>
      <c r="M15" s="113">
        <f>Results!BB20</f>
        <v>0</v>
      </c>
      <c r="N15" s="114">
        <f>Results!BI20</f>
        <v>0</v>
      </c>
      <c r="O15" s="113">
        <f>Results!BP20</f>
        <v>0</v>
      </c>
    </row>
    <row r="16" spans="1:15">
      <c r="A16" s="111" t="str">
        <f t="shared" si="0"/>
        <v/>
      </c>
      <c r="B16" s="95">
        <f>Results!C21</f>
        <v>0</v>
      </c>
      <c r="C16" s="95">
        <f>Results!B21</f>
        <v>0</v>
      </c>
      <c r="D16" s="95">
        <f>Results!D21</f>
        <v>0</v>
      </c>
      <c r="E16" s="112">
        <f>Results!E21</f>
        <v>0</v>
      </c>
      <c r="F16" s="95" t="str">
        <f>Results!G21</f>
        <v/>
      </c>
      <c r="G16" s="113">
        <f>Results!L21</f>
        <v>0</v>
      </c>
      <c r="H16" s="114">
        <f>Results!S21</f>
        <v>0</v>
      </c>
      <c r="I16" s="113">
        <f>Results!Z21</f>
        <v>0</v>
      </c>
      <c r="J16" s="114">
        <f>Results!AG21</f>
        <v>0</v>
      </c>
      <c r="K16" s="113">
        <f>Results!AN21</f>
        <v>0</v>
      </c>
      <c r="L16" s="114">
        <f>Results!AU21</f>
        <v>0</v>
      </c>
      <c r="M16" s="113">
        <f>Results!BB21</f>
        <v>0</v>
      </c>
      <c r="N16" s="114">
        <f>Results!BI21</f>
        <v>0</v>
      </c>
      <c r="O16" s="113">
        <f>Results!BP21</f>
        <v>0</v>
      </c>
    </row>
    <row r="17" spans="1:15">
      <c r="A17" s="111" t="str">
        <f t="shared" si="0"/>
        <v/>
      </c>
      <c r="B17" s="95">
        <f>Results!C22</f>
        <v>0</v>
      </c>
      <c r="C17" s="95">
        <f>Results!B22</f>
        <v>0</v>
      </c>
      <c r="D17" s="95">
        <f>Results!D22</f>
        <v>0</v>
      </c>
      <c r="E17" s="112">
        <f>Results!E22</f>
        <v>0</v>
      </c>
      <c r="F17" s="95" t="str">
        <f>Results!G22</f>
        <v/>
      </c>
      <c r="G17" s="113">
        <f>Results!L22</f>
        <v>0</v>
      </c>
      <c r="H17" s="114">
        <f>Results!S22</f>
        <v>0</v>
      </c>
      <c r="I17" s="113">
        <f>Results!Z22</f>
        <v>0</v>
      </c>
      <c r="J17" s="114">
        <f>Results!AG22</f>
        <v>0</v>
      </c>
      <c r="K17" s="113">
        <f>Results!AN22</f>
        <v>0</v>
      </c>
      <c r="L17" s="114">
        <f>Results!AU22</f>
        <v>0</v>
      </c>
      <c r="M17" s="113">
        <f>Results!BB22</f>
        <v>0</v>
      </c>
      <c r="N17" s="114">
        <f>Results!BI22</f>
        <v>0</v>
      </c>
      <c r="O17" s="113">
        <f>Results!BP22</f>
        <v>0</v>
      </c>
    </row>
    <row r="18" spans="1:15">
      <c r="A18" s="111" t="str">
        <f t="shared" si="0"/>
        <v/>
      </c>
      <c r="B18" s="95">
        <f>Results!C23</f>
        <v>0</v>
      </c>
      <c r="C18" s="95">
        <f>Results!B23</f>
        <v>0</v>
      </c>
      <c r="D18" s="95">
        <f>Results!D23</f>
        <v>0</v>
      </c>
      <c r="E18" s="112">
        <f>Results!E23</f>
        <v>0</v>
      </c>
      <c r="F18" s="95" t="str">
        <f>Results!G23</f>
        <v/>
      </c>
      <c r="G18" s="113">
        <f>Results!L23</f>
        <v>0</v>
      </c>
      <c r="H18" s="114">
        <f>Results!S23</f>
        <v>0</v>
      </c>
      <c r="I18" s="113">
        <f>Results!Z23</f>
        <v>0</v>
      </c>
      <c r="J18" s="114">
        <f>Results!AG23</f>
        <v>0</v>
      </c>
      <c r="K18" s="113">
        <f>Results!AN23</f>
        <v>0</v>
      </c>
      <c r="L18" s="114">
        <f>Results!AU23</f>
        <v>0</v>
      </c>
      <c r="M18" s="113">
        <f>Results!BB23</f>
        <v>0</v>
      </c>
      <c r="N18" s="114">
        <f>Results!BI23</f>
        <v>0</v>
      </c>
      <c r="O18" s="113">
        <f>Results!BP23</f>
        <v>0</v>
      </c>
    </row>
    <row r="19" spans="1:15">
      <c r="A19" s="111" t="str">
        <f t="shared" si="0"/>
        <v/>
      </c>
      <c r="B19" s="95">
        <f>Results!C24</f>
        <v>0</v>
      </c>
      <c r="C19" s="95">
        <f>Results!B24</f>
        <v>0</v>
      </c>
      <c r="D19" s="95">
        <f>Results!D24</f>
        <v>0</v>
      </c>
      <c r="E19" s="112">
        <f>Results!E24</f>
        <v>0</v>
      </c>
      <c r="F19" s="95" t="str">
        <f>Results!G24</f>
        <v/>
      </c>
      <c r="G19" s="113">
        <f>Results!L24</f>
        <v>0</v>
      </c>
      <c r="H19" s="114">
        <f>Results!S24</f>
        <v>0</v>
      </c>
      <c r="I19" s="113">
        <f>Results!Z24</f>
        <v>0</v>
      </c>
      <c r="J19" s="114">
        <f>Results!AG24</f>
        <v>0</v>
      </c>
      <c r="K19" s="113">
        <f>Results!AN24</f>
        <v>0</v>
      </c>
      <c r="L19" s="114">
        <f>Results!AU24</f>
        <v>0</v>
      </c>
      <c r="M19" s="113">
        <f>Results!BB24</f>
        <v>0</v>
      </c>
      <c r="N19" s="114">
        <f>Results!BI24</f>
        <v>0</v>
      </c>
      <c r="O19" s="113">
        <f>Results!BP24</f>
        <v>0</v>
      </c>
    </row>
    <row r="20" spans="1:15">
      <c r="A20" s="111" t="str">
        <f t="shared" si="0"/>
        <v/>
      </c>
      <c r="B20" s="95">
        <f>Results!C25</f>
        <v>0</v>
      </c>
      <c r="C20" s="95">
        <f>Results!B25</f>
        <v>0</v>
      </c>
      <c r="D20" s="95">
        <f>Results!D25</f>
        <v>0</v>
      </c>
      <c r="E20" s="112">
        <f>Results!E25</f>
        <v>0</v>
      </c>
      <c r="F20" s="95" t="str">
        <f>Results!G25</f>
        <v/>
      </c>
      <c r="G20" s="113">
        <f>Results!L25</f>
        <v>0</v>
      </c>
      <c r="H20" s="114">
        <f>Results!S25</f>
        <v>0</v>
      </c>
      <c r="I20" s="113">
        <f>Results!Z25</f>
        <v>0</v>
      </c>
      <c r="J20" s="114">
        <f>Results!AG25</f>
        <v>0</v>
      </c>
      <c r="K20" s="113">
        <f>Results!AN25</f>
        <v>0</v>
      </c>
      <c r="L20" s="114">
        <f>Results!AU25</f>
        <v>0</v>
      </c>
      <c r="M20" s="113">
        <f>Results!BB25</f>
        <v>0</v>
      </c>
      <c r="N20" s="114">
        <f>Results!BI25</f>
        <v>0</v>
      </c>
      <c r="O20" s="113">
        <f>Results!BP25</f>
        <v>0</v>
      </c>
    </row>
    <row r="21" spans="1:15">
      <c r="A21" s="111" t="str">
        <f t="shared" si="0"/>
        <v/>
      </c>
      <c r="B21" s="95">
        <f>Results!C26</f>
        <v>0</v>
      </c>
      <c r="C21" s="95">
        <f>Results!B26</f>
        <v>0</v>
      </c>
      <c r="D21" s="95">
        <f>Results!D26</f>
        <v>0</v>
      </c>
      <c r="E21" s="112">
        <f>Results!E26</f>
        <v>0</v>
      </c>
      <c r="F21" s="95" t="str">
        <f>Results!G26</f>
        <v/>
      </c>
      <c r="G21" s="113">
        <f>Results!L26</f>
        <v>0</v>
      </c>
      <c r="H21" s="114">
        <f>Results!S26</f>
        <v>0</v>
      </c>
      <c r="I21" s="113">
        <f>Results!Z26</f>
        <v>0</v>
      </c>
      <c r="J21" s="114">
        <f>Results!AG26</f>
        <v>0</v>
      </c>
      <c r="K21" s="113">
        <f>Results!AN26</f>
        <v>0</v>
      </c>
      <c r="L21" s="114">
        <f>Results!AU26</f>
        <v>0</v>
      </c>
      <c r="M21" s="113">
        <f>Results!BB26</f>
        <v>0</v>
      </c>
      <c r="N21" s="114">
        <f>Results!BI26</f>
        <v>0</v>
      </c>
      <c r="O21" s="113">
        <f>Results!BP26</f>
        <v>0</v>
      </c>
    </row>
    <row r="22" spans="1:15">
      <c r="A22" s="111" t="str">
        <f t="shared" si="0"/>
        <v/>
      </c>
      <c r="B22" s="95">
        <f>Results!C27</f>
        <v>0</v>
      </c>
      <c r="C22" s="95">
        <f>Results!B27</f>
        <v>0</v>
      </c>
      <c r="D22" s="95">
        <f>Results!D27</f>
        <v>0</v>
      </c>
      <c r="E22" s="112">
        <f>Results!E27</f>
        <v>0</v>
      </c>
      <c r="F22" s="95" t="str">
        <f>Results!G27</f>
        <v/>
      </c>
      <c r="G22" s="113">
        <f>Results!L27</f>
        <v>0</v>
      </c>
      <c r="H22" s="114">
        <f>Results!S27</f>
        <v>0</v>
      </c>
      <c r="I22" s="113">
        <f>Results!Z27</f>
        <v>0</v>
      </c>
      <c r="J22" s="114">
        <f>Results!AG27</f>
        <v>0</v>
      </c>
      <c r="K22" s="113">
        <f>Results!AN27</f>
        <v>0</v>
      </c>
      <c r="L22" s="114">
        <f>Results!AU27</f>
        <v>0</v>
      </c>
      <c r="M22" s="113">
        <f>Results!BB27</f>
        <v>0</v>
      </c>
      <c r="N22" s="114">
        <f>Results!BI27</f>
        <v>0</v>
      </c>
      <c r="O22" s="113">
        <f>Results!BP27</f>
        <v>0</v>
      </c>
    </row>
    <row r="23" spans="1:15">
      <c r="A23" s="111" t="str">
        <f t="shared" si="0"/>
        <v/>
      </c>
      <c r="B23" s="95">
        <f>Results!C28</f>
        <v>0</v>
      </c>
      <c r="C23" s="95">
        <f>Results!B28</f>
        <v>0</v>
      </c>
      <c r="D23" s="95">
        <f>Results!D28</f>
        <v>0</v>
      </c>
      <c r="E23" s="112">
        <f>Results!E28</f>
        <v>0</v>
      </c>
      <c r="F23" s="95" t="str">
        <f>Results!G28</f>
        <v/>
      </c>
      <c r="G23" s="113">
        <f>Results!L28</f>
        <v>0</v>
      </c>
      <c r="H23" s="114">
        <f>Results!S28</f>
        <v>0</v>
      </c>
      <c r="I23" s="113">
        <f>Results!Z28</f>
        <v>0</v>
      </c>
      <c r="J23" s="114">
        <f>Results!AG28</f>
        <v>0</v>
      </c>
      <c r="K23" s="113">
        <f>Results!AN28</f>
        <v>0</v>
      </c>
      <c r="L23" s="114">
        <f>Results!AU28</f>
        <v>0</v>
      </c>
      <c r="M23" s="113">
        <f>Results!BB28</f>
        <v>0</v>
      </c>
      <c r="N23" s="114">
        <f>Results!BI28</f>
        <v>0</v>
      </c>
      <c r="O23" s="113">
        <f>Results!BP28</f>
        <v>0</v>
      </c>
    </row>
    <row r="24" spans="1:15">
      <c r="A24" s="111" t="str">
        <f t="shared" si="0"/>
        <v/>
      </c>
      <c r="B24" s="95">
        <f>Results!C29</f>
        <v>0</v>
      </c>
      <c r="C24" s="95">
        <f>Results!B29</f>
        <v>0</v>
      </c>
      <c r="D24" s="95">
        <f>Results!D29</f>
        <v>0</v>
      </c>
      <c r="E24" s="112">
        <f>Results!E29</f>
        <v>0</v>
      </c>
      <c r="F24" s="95" t="str">
        <f>Results!G29</f>
        <v/>
      </c>
      <c r="G24" s="113">
        <f>Results!L29</f>
        <v>0</v>
      </c>
      <c r="H24" s="114">
        <f>Results!S29</f>
        <v>0</v>
      </c>
      <c r="I24" s="113">
        <f>Results!Z29</f>
        <v>0</v>
      </c>
      <c r="J24" s="114">
        <f>Results!AG29</f>
        <v>0</v>
      </c>
      <c r="K24" s="113">
        <f>Results!AN29</f>
        <v>0</v>
      </c>
      <c r="L24" s="114">
        <f>Results!AU29</f>
        <v>0</v>
      </c>
      <c r="M24" s="113">
        <f>Results!BB29</f>
        <v>0</v>
      </c>
      <c r="N24" s="114">
        <f>Results!BI29</f>
        <v>0</v>
      </c>
      <c r="O24" s="113">
        <f>Results!BP29</f>
        <v>0</v>
      </c>
    </row>
    <row r="25" spans="1:15">
      <c r="A25" s="111" t="str">
        <f t="shared" si="0"/>
        <v/>
      </c>
      <c r="B25" s="95">
        <f>Results!C30</f>
        <v>0</v>
      </c>
      <c r="C25" s="95">
        <f>Results!B30</f>
        <v>0</v>
      </c>
      <c r="D25" s="95">
        <f>Results!D30</f>
        <v>0</v>
      </c>
      <c r="E25" s="112">
        <f>Results!E30</f>
        <v>0</v>
      </c>
      <c r="F25" s="95" t="str">
        <f>Results!G30</f>
        <v/>
      </c>
      <c r="G25" s="113">
        <f>Results!L30</f>
        <v>0</v>
      </c>
      <c r="H25" s="114">
        <f>Results!S30</f>
        <v>0</v>
      </c>
      <c r="I25" s="113">
        <f>Results!Z30</f>
        <v>0</v>
      </c>
      <c r="J25" s="114">
        <f>Results!AG30</f>
        <v>0</v>
      </c>
      <c r="K25" s="113">
        <f>Results!AN30</f>
        <v>0</v>
      </c>
      <c r="L25" s="114">
        <f>Results!AU30</f>
        <v>0</v>
      </c>
      <c r="M25" s="113">
        <f>Results!BB30</f>
        <v>0</v>
      </c>
      <c r="N25" s="114">
        <f>Results!BI30</f>
        <v>0</v>
      </c>
      <c r="O25" s="113">
        <f>Results!BP30</f>
        <v>0</v>
      </c>
    </row>
    <row r="26" spans="1:15">
      <c r="A26" s="111" t="str">
        <f t="shared" si="0"/>
        <v/>
      </c>
      <c r="B26" s="95">
        <f>Results!C31</f>
        <v>0</v>
      </c>
      <c r="C26" s="95">
        <f>Results!B31</f>
        <v>0</v>
      </c>
      <c r="D26" s="95">
        <f>Results!D31</f>
        <v>0</v>
      </c>
      <c r="E26" s="112">
        <f>Results!E31</f>
        <v>0</v>
      </c>
      <c r="F26" s="95" t="str">
        <f>Results!G31</f>
        <v/>
      </c>
      <c r="G26" s="113">
        <f>Results!L31</f>
        <v>0</v>
      </c>
      <c r="H26" s="114">
        <f>Results!S31</f>
        <v>0</v>
      </c>
      <c r="I26" s="113">
        <f>Results!Z31</f>
        <v>0</v>
      </c>
      <c r="J26" s="114">
        <f>Results!AG31</f>
        <v>0</v>
      </c>
      <c r="K26" s="113">
        <f>Results!AN31</f>
        <v>0</v>
      </c>
      <c r="L26" s="114">
        <f>Results!AU31</f>
        <v>0</v>
      </c>
      <c r="M26" s="113">
        <f>Results!BB31</f>
        <v>0</v>
      </c>
      <c r="N26" s="114">
        <f>Results!BI31</f>
        <v>0</v>
      </c>
      <c r="O26" s="113">
        <f>Results!BP31</f>
        <v>0</v>
      </c>
    </row>
    <row r="27" spans="1:15">
      <c r="A27" s="111" t="str">
        <f t="shared" si="0"/>
        <v/>
      </c>
      <c r="B27" s="95">
        <f>Results!C32</f>
        <v>0</v>
      </c>
      <c r="C27" s="95">
        <f>Results!B32</f>
        <v>0</v>
      </c>
      <c r="D27" s="95">
        <f>Results!D32</f>
        <v>0</v>
      </c>
      <c r="E27" s="112">
        <f>Results!E32</f>
        <v>0</v>
      </c>
      <c r="F27" s="95" t="str">
        <f>Results!G32</f>
        <v/>
      </c>
      <c r="G27" s="113">
        <f>Results!L32</f>
        <v>0</v>
      </c>
      <c r="H27" s="114">
        <f>Results!S32</f>
        <v>0</v>
      </c>
      <c r="I27" s="113">
        <f>Results!Z32</f>
        <v>0</v>
      </c>
      <c r="J27" s="114">
        <f>Results!AG32</f>
        <v>0</v>
      </c>
      <c r="K27" s="113">
        <f>Results!AN32</f>
        <v>0</v>
      </c>
      <c r="L27" s="114">
        <f>Results!AU32</f>
        <v>0</v>
      </c>
      <c r="M27" s="113">
        <f>Results!BB32</f>
        <v>0</v>
      </c>
      <c r="N27" s="114">
        <f>Results!BI32</f>
        <v>0</v>
      </c>
      <c r="O27" s="113">
        <f>Results!BP32</f>
        <v>0</v>
      </c>
    </row>
    <row r="28" spans="1:15">
      <c r="A28" s="111" t="str">
        <f t="shared" si="0"/>
        <v/>
      </c>
      <c r="B28" s="95">
        <f>Results!C33</f>
        <v>0</v>
      </c>
      <c r="C28" s="95">
        <f>Results!B33</f>
        <v>0</v>
      </c>
      <c r="D28" s="95">
        <f>Results!D33</f>
        <v>0</v>
      </c>
      <c r="E28" s="112">
        <f>Results!E33</f>
        <v>0</v>
      </c>
      <c r="F28" s="95" t="str">
        <f>Results!G33</f>
        <v/>
      </c>
      <c r="G28" s="113">
        <f>Results!L33</f>
        <v>0</v>
      </c>
      <c r="H28" s="114">
        <f>Results!S33</f>
        <v>0</v>
      </c>
      <c r="I28" s="113">
        <f>Results!Z33</f>
        <v>0</v>
      </c>
      <c r="J28" s="114">
        <f>Results!AG33</f>
        <v>0</v>
      </c>
      <c r="K28" s="113">
        <f>Results!AN33</f>
        <v>0</v>
      </c>
      <c r="L28" s="114">
        <f>Results!AU33</f>
        <v>0</v>
      </c>
      <c r="M28" s="113">
        <f>Results!BB33</f>
        <v>0</v>
      </c>
      <c r="N28" s="114">
        <f>Results!BI33</f>
        <v>0</v>
      </c>
      <c r="O28" s="113">
        <f>Results!BP33</f>
        <v>0</v>
      </c>
    </row>
    <row r="29" spans="1:15">
      <c r="A29" s="111" t="str">
        <f t="shared" si="0"/>
        <v/>
      </c>
      <c r="B29" s="95">
        <f>Results!C34</f>
        <v>0</v>
      </c>
      <c r="C29" s="95">
        <f>Results!B34</f>
        <v>0</v>
      </c>
      <c r="D29" s="95">
        <f>Results!D34</f>
        <v>0</v>
      </c>
      <c r="E29" s="112">
        <f>Results!E34</f>
        <v>0</v>
      </c>
      <c r="F29" s="95" t="str">
        <f>Results!G34</f>
        <v/>
      </c>
      <c r="G29" s="113">
        <f>Results!L34</f>
        <v>0</v>
      </c>
      <c r="H29" s="114">
        <f>Results!S34</f>
        <v>0</v>
      </c>
      <c r="I29" s="113">
        <f>Results!Z34</f>
        <v>0</v>
      </c>
      <c r="J29" s="114">
        <f>Results!AG34</f>
        <v>0</v>
      </c>
      <c r="K29" s="113">
        <f>Results!AN34</f>
        <v>0</v>
      </c>
      <c r="L29" s="114">
        <f>Results!AU34</f>
        <v>0</v>
      </c>
      <c r="M29" s="113">
        <f>Results!BB34</f>
        <v>0</v>
      </c>
      <c r="N29" s="114">
        <f>Results!BI34</f>
        <v>0</v>
      </c>
      <c r="O29" s="113">
        <f>Results!BP34</f>
        <v>0</v>
      </c>
    </row>
    <row r="30" spans="1:15">
      <c r="A30" s="111" t="str">
        <f t="shared" si="0"/>
        <v/>
      </c>
      <c r="B30" s="95">
        <f>Results!C35</f>
        <v>0</v>
      </c>
      <c r="C30" s="95">
        <f>Results!B35</f>
        <v>0</v>
      </c>
      <c r="D30" s="95">
        <f>Results!D35</f>
        <v>0</v>
      </c>
      <c r="E30" s="112">
        <f>Results!E35</f>
        <v>0</v>
      </c>
      <c r="F30" s="95" t="str">
        <f>Results!G35</f>
        <v/>
      </c>
      <c r="G30" s="113">
        <f>Results!L35</f>
        <v>0</v>
      </c>
      <c r="H30" s="114">
        <f>Results!S35</f>
        <v>0</v>
      </c>
      <c r="I30" s="113">
        <f>Results!Z35</f>
        <v>0</v>
      </c>
      <c r="J30" s="114">
        <f>Results!AG35</f>
        <v>0</v>
      </c>
      <c r="K30" s="113">
        <f>Results!AN35</f>
        <v>0</v>
      </c>
      <c r="L30" s="114">
        <f>Results!AU35</f>
        <v>0</v>
      </c>
      <c r="M30" s="113">
        <f>Results!BB35</f>
        <v>0</v>
      </c>
      <c r="N30" s="114">
        <f>Results!BI35</f>
        <v>0</v>
      </c>
      <c r="O30" s="113">
        <f>Results!BP35</f>
        <v>0</v>
      </c>
    </row>
    <row r="31" spans="1:15">
      <c r="A31" s="111" t="str">
        <f t="shared" si="0"/>
        <v/>
      </c>
      <c r="B31" s="95">
        <f>Results!C36</f>
        <v>0</v>
      </c>
      <c r="C31" s="95">
        <f>Results!B36</f>
        <v>0</v>
      </c>
      <c r="D31" s="95">
        <f>Results!D36</f>
        <v>0</v>
      </c>
      <c r="E31" s="112">
        <f>Results!E36</f>
        <v>0</v>
      </c>
      <c r="F31" s="95" t="str">
        <f>Results!G36</f>
        <v/>
      </c>
      <c r="G31" s="113">
        <f>Results!L36</f>
        <v>0</v>
      </c>
      <c r="H31" s="114">
        <f>Results!S36</f>
        <v>0</v>
      </c>
      <c r="I31" s="113">
        <f>Results!Z36</f>
        <v>0</v>
      </c>
      <c r="J31" s="114">
        <f>Results!AG36</f>
        <v>0</v>
      </c>
      <c r="K31" s="113">
        <f>Results!AN36</f>
        <v>0</v>
      </c>
      <c r="L31" s="114">
        <f>Results!AU36</f>
        <v>0</v>
      </c>
      <c r="M31" s="113">
        <f>Results!BB36</f>
        <v>0</v>
      </c>
      <c r="N31" s="114">
        <f>Results!BI36</f>
        <v>0</v>
      </c>
      <c r="O31" s="113">
        <f>Results!BP36</f>
        <v>0</v>
      </c>
    </row>
    <row r="32" spans="1:15">
      <c r="A32" s="111" t="str">
        <f t="shared" si="0"/>
        <v/>
      </c>
      <c r="B32" s="95">
        <f>Results!C37</f>
        <v>0</v>
      </c>
      <c r="C32" s="95">
        <f>Results!B37</f>
        <v>0</v>
      </c>
      <c r="D32" s="95">
        <f>Results!D37</f>
        <v>0</v>
      </c>
      <c r="E32" s="112">
        <f>Results!E37</f>
        <v>0</v>
      </c>
      <c r="F32" s="95" t="str">
        <f>Results!G37</f>
        <v/>
      </c>
      <c r="G32" s="113">
        <f>Results!L37</f>
        <v>0</v>
      </c>
      <c r="H32" s="114">
        <f>Results!S37</f>
        <v>0</v>
      </c>
      <c r="I32" s="113">
        <f>Results!Z37</f>
        <v>0</v>
      </c>
      <c r="J32" s="114">
        <f>Results!AG37</f>
        <v>0</v>
      </c>
      <c r="K32" s="113">
        <f>Results!AN37</f>
        <v>0</v>
      </c>
      <c r="L32" s="114">
        <f>Results!AU37</f>
        <v>0</v>
      </c>
      <c r="M32" s="113">
        <f>Results!BB37</f>
        <v>0</v>
      </c>
      <c r="N32" s="114">
        <f>Results!BI37</f>
        <v>0</v>
      </c>
      <c r="O32" s="113">
        <f>Results!BP37</f>
        <v>0</v>
      </c>
    </row>
    <row r="33" spans="1:15">
      <c r="A33" s="111" t="str">
        <f t="shared" si="0"/>
        <v/>
      </c>
      <c r="B33" s="95">
        <f>Results!C38</f>
        <v>0</v>
      </c>
      <c r="C33" s="95">
        <f>Results!B38</f>
        <v>0</v>
      </c>
      <c r="D33" s="95">
        <f>Results!D38</f>
        <v>0</v>
      </c>
      <c r="E33" s="112">
        <f>Results!E38</f>
        <v>0</v>
      </c>
      <c r="F33" s="95" t="str">
        <f>Results!G38</f>
        <v/>
      </c>
      <c r="G33" s="113">
        <f>Results!L38</f>
        <v>0</v>
      </c>
      <c r="H33" s="114">
        <f>Results!S38</f>
        <v>0</v>
      </c>
      <c r="I33" s="113">
        <f>Results!Z38</f>
        <v>0</v>
      </c>
      <c r="J33" s="114">
        <f>Results!AG38</f>
        <v>0</v>
      </c>
      <c r="K33" s="113">
        <f>Results!AN38</f>
        <v>0</v>
      </c>
      <c r="L33" s="114">
        <f>Results!AU38</f>
        <v>0</v>
      </c>
      <c r="M33" s="113">
        <f>Results!BB38</f>
        <v>0</v>
      </c>
      <c r="N33" s="114">
        <f>Results!BI38</f>
        <v>0</v>
      </c>
      <c r="O33" s="113">
        <f>Results!BP38</f>
        <v>0</v>
      </c>
    </row>
    <row r="34" spans="1:15">
      <c r="A34" s="111" t="str">
        <f t="shared" si="0"/>
        <v/>
      </c>
      <c r="B34" s="95">
        <f>Results!C39</f>
        <v>0</v>
      </c>
      <c r="C34" s="95">
        <f>Results!B39</f>
        <v>0</v>
      </c>
      <c r="D34" s="95">
        <f>Results!D39</f>
        <v>0</v>
      </c>
      <c r="E34" s="112">
        <f>Results!E39</f>
        <v>0</v>
      </c>
      <c r="F34" s="95" t="str">
        <f>Results!G39</f>
        <v/>
      </c>
      <c r="G34" s="113">
        <f>Results!L39</f>
        <v>0</v>
      </c>
      <c r="H34" s="114">
        <f>Results!S39</f>
        <v>0</v>
      </c>
      <c r="I34" s="113">
        <f>Results!Z39</f>
        <v>0</v>
      </c>
      <c r="J34" s="114">
        <f>Results!AG39</f>
        <v>0</v>
      </c>
      <c r="K34" s="113">
        <f>Results!AN39</f>
        <v>0</v>
      </c>
      <c r="L34" s="114">
        <f>Results!AU39</f>
        <v>0</v>
      </c>
      <c r="M34" s="113">
        <f>Results!BB39</f>
        <v>0</v>
      </c>
      <c r="N34" s="114">
        <f>Results!BI39</f>
        <v>0</v>
      </c>
      <c r="O34" s="113">
        <f>Results!BP39</f>
        <v>0</v>
      </c>
    </row>
    <row r="35" spans="1:15">
      <c r="A35" s="111" t="str">
        <f t="shared" si="0"/>
        <v/>
      </c>
      <c r="B35" s="95">
        <f>Results!C40</f>
        <v>0</v>
      </c>
      <c r="C35" s="95">
        <f>Results!B40</f>
        <v>0</v>
      </c>
      <c r="D35" s="95">
        <f>Results!D40</f>
        <v>0</v>
      </c>
      <c r="E35" s="112">
        <f>Results!E40</f>
        <v>0</v>
      </c>
      <c r="F35" s="95" t="str">
        <f>Results!G40</f>
        <v/>
      </c>
      <c r="G35" s="113">
        <f>Results!L40</f>
        <v>0</v>
      </c>
      <c r="H35" s="114">
        <f>Results!S40</f>
        <v>0</v>
      </c>
      <c r="I35" s="113">
        <f>Results!Z40</f>
        <v>0</v>
      </c>
      <c r="J35" s="114">
        <f>Results!AG40</f>
        <v>0</v>
      </c>
      <c r="K35" s="113">
        <f>Results!AN40</f>
        <v>0</v>
      </c>
      <c r="L35" s="114">
        <f>Results!AU40</f>
        <v>0</v>
      </c>
      <c r="M35" s="113">
        <f>Results!BB40</f>
        <v>0</v>
      </c>
      <c r="N35" s="114">
        <f>Results!BI40</f>
        <v>0</v>
      </c>
      <c r="O35" s="113">
        <f>Results!BP40</f>
        <v>0</v>
      </c>
    </row>
    <row r="36" spans="1:15">
      <c r="A36" s="111" t="str">
        <f t="shared" si="0"/>
        <v/>
      </c>
      <c r="B36" s="95">
        <f>Results!C41</f>
        <v>0</v>
      </c>
      <c r="C36" s="95">
        <f>Results!B41</f>
        <v>0</v>
      </c>
      <c r="D36" s="95">
        <f>Results!D41</f>
        <v>0</v>
      </c>
      <c r="E36" s="112">
        <f>Results!E41</f>
        <v>0</v>
      </c>
      <c r="F36" s="95" t="str">
        <f>Results!G41</f>
        <v/>
      </c>
      <c r="G36" s="113">
        <f>Results!L41</f>
        <v>0</v>
      </c>
      <c r="H36" s="114">
        <f>Results!S41</f>
        <v>0</v>
      </c>
      <c r="I36" s="113">
        <f>Results!Z41</f>
        <v>0</v>
      </c>
      <c r="J36" s="114">
        <f>Results!AG41</f>
        <v>0</v>
      </c>
      <c r="K36" s="113">
        <f>Results!AN41</f>
        <v>0</v>
      </c>
      <c r="L36" s="114">
        <f>Results!AU41</f>
        <v>0</v>
      </c>
      <c r="M36" s="113">
        <f>Results!BB41</f>
        <v>0</v>
      </c>
      <c r="N36" s="114">
        <f>Results!BI41</f>
        <v>0</v>
      </c>
      <c r="O36" s="113">
        <f>Results!BP41</f>
        <v>0</v>
      </c>
    </row>
    <row r="37" spans="1:15">
      <c r="A37" s="111" t="str">
        <f t="shared" si="0"/>
        <v/>
      </c>
      <c r="B37" s="95">
        <f>Results!C42</f>
        <v>0</v>
      </c>
      <c r="C37" s="95">
        <f>Results!B42</f>
        <v>0</v>
      </c>
      <c r="D37" s="95">
        <f>Results!D42</f>
        <v>0</v>
      </c>
      <c r="E37" s="112">
        <f>Results!E42</f>
        <v>0</v>
      </c>
      <c r="F37" s="95" t="str">
        <f>Results!G42</f>
        <v/>
      </c>
      <c r="G37" s="113">
        <f>Results!L42</f>
        <v>0</v>
      </c>
      <c r="H37" s="114">
        <f>Results!S42</f>
        <v>0</v>
      </c>
      <c r="I37" s="113">
        <f>Results!Z42</f>
        <v>0</v>
      </c>
      <c r="J37" s="114">
        <f>Results!AG42</f>
        <v>0</v>
      </c>
      <c r="K37" s="113">
        <f>Results!AN42</f>
        <v>0</v>
      </c>
      <c r="L37" s="114">
        <f>Results!AU42</f>
        <v>0</v>
      </c>
      <c r="M37" s="113">
        <f>Results!BB42</f>
        <v>0</v>
      </c>
      <c r="N37" s="114">
        <f>Results!BI42</f>
        <v>0</v>
      </c>
      <c r="O37" s="113">
        <f>Results!BP42</f>
        <v>0</v>
      </c>
    </row>
    <row r="38" spans="1:15">
      <c r="A38" s="111" t="str">
        <f t="shared" si="0"/>
        <v/>
      </c>
      <c r="B38" s="95">
        <f>Results!C43</f>
        <v>0</v>
      </c>
      <c r="C38" s="95">
        <f>Results!B43</f>
        <v>0</v>
      </c>
      <c r="D38" s="95">
        <f>Results!D43</f>
        <v>0</v>
      </c>
      <c r="E38" s="112">
        <f>Results!E43</f>
        <v>0</v>
      </c>
      <c r="F38" s="95" t="str">
        <f>Results!G43</f>
        <v/>
      </c>
      <c r="G38" s="113">
        <f>Results!L43</f>
        <v>0</v>
      </c>
      <c r="H38" s="114">
        <f>Results!S43</f>
        <v>0</v>
      </c>
      <c r="I38" s="113">
        <f>Results!Z43</f>
        <v>0</v>
      </c>
      <c r="J38" s="114">
        <f>Results!AG43</f>
        <v>0</v>
      </c>
      <c r="K38" s="113">
        <f>Results!AN43</f>
        <v>0</v>
      </c>
      <c r="L38" s="114">
        <f>Results!AU43</f>
        <v>0</v>
      </c>
      <c r="M38" s="113">
        <f>Results!BB43</f>
        <v>0</v>
      </c>
      <c r="N38" s="114">
        <f>Results!BI43</f>
        <v>0</v>
      </c>
      <c r="O38" s="113">
        <f>Results!BP43</f>
        <v>0</v>
      </c>
    </row>
    <row r="39" spans="1:15">
      <c r="A39" s="111" t="str">
        <f t="shared" si="0"/>
        <v/>
      </c>
      <c r="B39" s="95">
        <f>Results!C44</f>
        <v>0</v>
      </c>
      <c r="C39" s="95">
        <f>Results!B44</f>
        <v>0</v>
      </c>
      <c r="D39" s="95">
        <f>Results!D44</f>
        <v>0</v>
      </c>
      <c r="E39" s="112">
        <f>Results!E44</f>
        <v>0</v>
      </c>
      <c r="F39" s="95" t="str">
        <f>Results!G44</f>
        <v/>
      </c>
      <c r="G39" s="113">
        <f>Results!L44</f>
        <v>0</v>
      </c>
      <c r="H39" s="114">
        <f>Results!S44</f>
        <v>0</v>
      </c>
      <c r="I39" s="113">
        <f>Results!Z44</f>
        <v>0</v>
      </c>
      <c r="J39" s="114">
        <f>Results!AG44</f>
        <v>0</v>
      </c>
      <c r="K39" s="113">
        <f>Results!AN44</f>
        <v>0</v>
      </c>
      <c r="L39" s="114">
        <f>Results!AU44</f>
        <v>0</v>
      </c>
      <c r="M39" s="113">
        <f>Results!BB44</f>
        <v>0</v>
      </c>
      <c r="N39" s="114">
        <f>Results!BI44</f>
        <v>0</v>
      </c>
      <c r="O39" s="113">
        <f>Results!BP44</f>
        <v>0</v>
      </c>
    </row>
    <row r="40" spans="1:15">
      <c r="A40" s="111" t="str">
        <f t="shared" si="0"/>
        <v/>
      </c>
      <c r="B40" s="95">
        <f>Results!C45</f>
        <v>0</v>
      </c>
      <c r="C40" s="95">
        <f>Results!B45</f>
        <v>0</v>
      </c>
      <c r="D40" s="95">
        <f>Results!D45</f>
        <v>0</v>
      </c>
      <c r="E40" s="112">
        <f>Results!E45</f>
        <v>0</v>
      </c>
      <c r="F40" s="95" t="str">
        <f>Results!G45</f>
        <v/>
      </c>
      <c r="G40" s="113">
        <f>Results!L45</f>
        <v>0</v>
      </c>
      <c r="H40" s="114">
        <f>Results!S45</f>
        <v>0</v>
      </c>
      <c r="I40" s="113">
        <f>Results!Z45</f>
        <v>0</v>
      </c>
      <c r="J40" s="114">
        <f>Results!AG45</f>
        <v>0</v>
      </c>
      <c r="K40" s="113">
        <f>Results!AN45</f>
        <v>0</v>
      </c>
      <c r="L40" s="114">
        <f>Results!AU45</f>
        <v>0</v>
      </c>
      <c r="M40" s="113">
        <f>Results!BB45</f>
        <v>0</v>
      </c>
      <c r="N40" s="114">
        <f>Results!BI45</f>
        <v>0</v>
      </c>
      <c r="O40" s="113">
        <f>Results!BP45</f>
        <v>0</v>
      </c>
    </row>
    <row r="41" spans="1:15">
      <c r="A41" s="111" t="str">
        <f t="shared" si="0"/>
        <v/>
      </c>
      <c r="B41" s="95">
        <f>Results!C46</f>
        <v>0</v>
      </c>
      <c r="C41" s="95">
        <f>Results!B46</f>
        <v>0</v>
      </c>
      <c r="D41" s="95">
        <f>Results!D46</f>
        <v>0</v>
      </c>
      <c r="E41" s="112">
        <f>Results!E46</f>
        <v>0</v>
      </c>
      <c r="F41" s="95" t="str">
        <f>Results!G46</f>
        <v/>
      </c>
      <c r="G41" s="113">
        <f>Results!L46</f>
        <v>0</v>
      </c>
      <c r="H41" s="114">
        <f>Results!S46</f>
        <v>0</v>
      </c>
      <c r="I41" s="113">
        <f>Results!Z46</f>
        <v>0</v>
      </c>
      <c r="J41" s="114">
        <f>Results!AG46</f>
        <v>0</v>
      </c>
      <c r="K41" s="113">
        <f>Results!AN46</f>
        <v>0</v>
      </c>
      <c r="L41" s="114">
        <f>Results!AU46</f>
        <v>0</v>
      </c>
      <c r="M41" s="113">
        <f>Results!BB46</f>
        <v>0</v>
      </c>
      <c r="N41" s="114">
        <f>Results!BI46</f>
        <v>0</v>
      </c>
      <c r="O41" s="113">
        <f>Results!BP46</f>
        <v>0</v>
      </c>
    </row>
    <row r="42" spans="1:15">
      <c r="A42" s="111" t="str">
        <f t="shared" si="0"/>
        <v/>
      </c>
      <c r="B42" s="95">
        <f>Results!C47</f>
        <v>0</v>
      </c>
      <c r="C42" s="95">
        <f>Results!B47</f>
        <v>0</v>
      </c>
      <c r="D42" s="95">
        <f>Results!D47</f>
        <v>0</v>
      </c>
      <c r="E42" s="112">
        <f>Results!E47</f>
        <v>0</v>
      </c>
      <c r="F42" s="95" t="str">
        <f>Results!G47</f>
        <v/>
      </c>
      <c r="G42" s="113">
        <f>Results!L47</f>
        <v>0</v>
      </c>
      <c r="H42" s="114">
        <f>Results!S47</f>
        <v>0</v>
      </c>
      <c r="I42" s="113">
        <f>Results!Z47</f>
        <v>0</v>
      </c>
      <c r="J42" s="114">
        <f>Results!AG47</f>
        <v>0</v>
      </c>
      <c r="K42" s="113">
        <f>Results!AN47</f>
        <v>0</v>
      </c>
      <c r="L42" s="114">
        <f>Results!AU47</f>
        <v>0</v>
      </c>
      <c r="M42" s="113">
        <f>Results!BB47</f>
        <v>0</v>
      </c>
      <c r="N42" s="114">
        <f>Results!BI47</f>
        <v>0</v>
      </c>
      <c r="O42" s="113">
        <f>Results!BP47</f>
        <v>0</v>
      </c>
    </row>
    <row r="43" spans="1:15">
      <c r="A43" s="111" t="str">
        <f t="shared" si="0"/>
        <v/>
      </c>
      <c r="B43" s="95">
        <f>Results!C48</f>
        <v>0</v>
      </c>
      <c r="C43" s="95">
        <f>Results!B48</f>
        <v>0</v>
      </c>
      <c r="D43" s="95">
        <f>Results!D48</f>
        <v>0</v>
      </c>
      <c r="E43" s="112">
        <f>Results!E48</f>
        <v>0</v>
      </c>
      <c r="F43" s="95" t="str">
        <f>Results!G48</f>
        <v/>
      </c>
      <c r="G43" s="113">
        <f>Results!L48</f>
        <v>0</v>
      </c>
      <c r="H43" s="114">
        <f>Results!S48</f>
        <v>0</v>
      </c>
      <c r="I43" s="113">
        <f>Results!Z48</f>
        <v>0</v>
      </c>
      <c r="J43" s="114">
        <f>Results!AG48</f>
        <v>0</v>
      </c>
      <c r="K43" s="113">
        <f>Results!AN48</f>
        <v>0</v>
      </c>
      <c r="L43" s="114">
        <f>Results!AU48</f>
        <v>0</v>
      </c>
      <c r="M43" s="113">
        <f>Results!BB48</f>
        <v>0</v>
      </c>
      <c r="N43" s="114">
        <f>Results!BI48</f>
        <v>0</v>
      </c>
      <c r="O43" s="113">
        <f>Results!BP48</f>
        <v>0</v>
      </c>
    </row>
    <row r="44" spans="1:15">
      <c r="A44" s="111" t="str">
        <f t="shared" si="0"/>
        <v/>
      </c>
      <c r="B44" s="95">
        <f>Results!C49</f>
        <v>0</v>
      </c>
      <c r="C44" s="95">
        <f>Results!B49</f>
        <v>0</v>
      </c>
      <c r="D44" s="95">
        <f>Results!D49</f>
        <v>0</v>
      </c>
      <c r="E44" s="112">
        <f>Results!E49</f>
        <v>0</v>
      </c>
      <c r="F44" s="95" t="str">
        <f>Results!G49</f>
        <v/>
      </c>
      <c r="G44" s="113">
        <f>Results!L49</f>
        <v>0</v>
      </c>
      <c r="H44" s="114">
        <f>Results!S49</f>
        <v>0</v>
      </c>
      <c r="I44" s="113">
        <f>Results!Z49</f>
        <v>0</v>
      </c>
      <c r="J44" s="114">
        <f>Results!AG49</f>
        <v>0</v>
      </c>
      <c r="K44" s="113">
        <f>Results!AN49</f>
        <v>0</v>
      </c>
      <c r="L44" s="114">
        <f>Results!AU49</f>
        <v>0</v>
      </c>
      <c r="M44" s="113">
        <f>Results!BB49</f>
        <v>0</v>
      </c>
      <c r="N44" s="114">
        <f>Results!BI49</f>
        <v>0</v>
      </c>
      <c r="O44" s="113">
        <f>Results!BP49</f>
        <v>0</v>
      </c>
    </row>
    <row r="45" spans="1:15">
      <c r="A45" s="111" t="str">
        <f t="shared" si="0"/>
        <v/>
      </c>
      <c r="B45" s="95">
        <f>Results!C50</f>
        <v>0</v>
      </c>
      <c r="C45" s="95">
        <f>Results!B50</f>
        <v>0</v>
      </c>
      <c r="D45" s="95">
        <f>Results!D50</f>
        <v>0</v>
      </c>
      <c r="E45" s="112">
        <f>Results!E50</f>
        <v>0</v>
      </c>
      <c r="F45" s="95" t="str">
        <f>Results!G50</f>
        <v/>
      </c>
      <c r="G45" s="113">
        <f>Results!L50</f>
        <v>0</v>
      </c>
      <c r="H45" s="114">
        <f>Results!S50</f>
        <v>0</v>
      </c>
      <c r="I45" s="113">
        <f>Results!Z50</f>
        <v>0</v>
      </c>
      <c r="J45" s="114">
        <f>Results!AG50</f>
        <v>0</v>
      </c>
      <c r="K45" s="113">
        <f>Results!AN50</f>
        <v>0</v>
      </c>
      <c r="L45" s="114">
        <f>Results!AU50</f>
        <v>0</v>
      </c>
      <c r="M45" s="113">
        <f>Results!BB50</f>
        <v>0</v>
      </c>
      <c r="N45" s="114">
        <f>Results!BI50</f>
        <v>0</v>
      </c>
      <c r="O45" s="113">
        <f>Results!BP50</f>
        <v>0</v>
      </c>
    </row>
    <row r="46" spans="1:15">
      <c r="A46" s="111" t="str">
        <f t="shared" si="0"/>
        <v/>
      </c>
      <c r="B46" s="95">
        <f>Results!C51</f>
        <v>0</v>
      </c>
      <c r="C46" s="95">
        <f>Results!B51</f>
        <v>0</v>
      </c>
      <c r="D46" s="95">
        <f>Results!D51</f>
        <v>0</v>
      </c>
      <c r="E46" s="112">
        <f>Results!E51</f>
        <v>0</v>
      </c>
      <c r="F46" s="95" t="str">
        <f>Results!G51</f>
        <v/>
      </c>
      <c r="G46" s="113">
        <f>Results!L51</f>
        <v>0</v>
      </c>
      <c r="H46" s="114">
        <f>Results!S51</f>
        <v>0</v>
      </c>
      <c r="I46" s="113">
        <f>Results!Z51</f>
        <v>0</v>
      </c>
      <c r="J46" s="114">
        <f>Results!AG51</f>
        <v>0</v>
      </c>
      <c r="K46" s="113">
        <f>Results!AN51</f>
        <v>0</v>
      </c>
      <c r="L46" s="114">
        <f>Results!AU51</f>
        <v>0</v>
      </c>
      <c r="M46" s="113">
        <f>Results!BB51</f>
        <v>0</v>
      </c>
      <c r="N46" s="114">
        <f>Results!BI51</f>
        <v>0</v>
      </c>
      <c r="O46" s="113">
        <f>Results!BP51</f>
        <v>0</v>
      </c>
    </row>
    <row r="47" spans="1:15">
      <c r="A47" s="111" t="str">
        <f t="shared" si="0"/>
        <v/>
      </c>
      <c r="B47" s="95">
        <f>Results!C52</f>
        <v>0</v>
      </c>
      <c r="C47" s="95">
        <f>Results!B52</f>
        <v>0</v>
      </c>
      <c r="D47" s="95">
        <f>Results!D52</f>
        <v>0</v>
      </c>
      <c r="E47" s="112">
        <f>Results!E52</f>
        <v>0</v>
      </c>
      <c r="F47" s="95" t="str">
        <f>Results!G52</f>
        <v/>
      </c>
      <c r="G47" s="113">
        <f>Results!L52</f>
        <v>0</v>
      </c>
      <c r="H47" s="114">
        <f>Results!S52</f>
        <v>0</v>
      </c>
      <c r="I47" s="113">
        <f>Results!Z52</f>
        <v>0</v>
      </c>
      <c r="J47" s="114">
        <f>Results!AG52</f>
        <v>0</v>
      </c>
      <c r="K47" s="113">
        <f>Results!AN52</f>
        <v>0</v>
      </c>
      <c r="L47" s="114">
        <f>Results!AU52</f>
        <v>0</v>
      </c>
      <c r="M47" s="113">
        <f>Results!BB52</f>
        <v>0</v>
      </c>
      <c r="N47" s="114">
        <f>Results!BI52</f>
        <v>0</v>
      </c>
      <c r="O47" s="113">
        <f>Results!BP52</f>
        <v>0</v>
      </c>
    </row>
    <row r="48" spans="1:15">
      <c r="A48" s="111" t="str">
        <f t="shared" si="0"/>
        <v/>
      </c>
      <c r="B48" s="95">
        <f>Results!C53</f>
        <v>0</v>
      </c>
      <c r="C48" s="95">
        <f>Results!B53</f>
        <v>0</v>
      </c>
      <c r="D48" s="95">
        <f>Results!D53</f>
        <v>0</v>
      </c>
      <c r="E48" s="112">
        <f>Results!E53</f>
        <v>0</v>
      </c>
      <c r="F48" s="95" t="str">
        <f>Results!G53</f>
        <v/>
      </c>
      <c r="G48" s="113">
        <f>Results!L53</f>
        <v>0</v>
      </c>
      <c r="H48" s="114">
        <f>Results!S53</f>
        <v>0</v>
      </c>
      <c r="I48" s="113">
        <f>Results!Z53</f>
        <v>0</v>
      </c>
      <c r="J48" s="114">
        <f>Results!AG53</f>
        <v>0</v>
      </c>
      <c r="K48" s="113">
        <f>Results!AN53</f>
        <v>0</v>
      </c>
      <c r="L48" s="114">
        <f>Results!AU53</f>
        <v>0</v>
      </c>
      <c r="M48" s="113">
        <f>Results!BB53</f>
        <v>0</v>
      </c>
      <c r="N48" s="114">
        <f>Results!BI53</f>
        <v>0</v>
      </c>
      <c r="O48" s="113">
        <f>Results!BP53</f>
        <v>0</v>
      </c>
    </row>
    <row r="49" spans="1:15">
      <c r="A49" s="111" t="str">
        <f t="shared" si="0"/>
        <v/>
      </c>
      <c r="B49" s="95">
        <f>Results!C54</f>
        <v>0</v>
      </c>
      <c r="C49" s="95">
        <f>Results!B54</f>
        <v>0</v>
      </c>
      <c r="D49" s="95">
        <f>Results!D54</f>
        <v>0</v>
      </c>
      <c r="E49" s="112">
        <f>Results!E54</f>
        <v>0</v>
      </c>
      <c r="F49" s="95" t="str">
        <f>Results!G54</f>
        <v/>
      </c>
      <c r="G49" s="113">
        <f>Results!L54</f>
        <v>0</v>
      </c>
      <c r="H49" s="114">
        <f>Results!S54</f>
        <v>0</v>
      </c>
      <c r="I49" s="113">
        <f>Results!Z54</f>
        <v>0</v>
      </c>
      <c r="J49" s="114">
        <f>Results!AG54</f>
        <v>0</v>
      </c>
      <c r="K49" s="113">
        <f>Results!AN54</f>
        <v>0</v>
      </c>
      <c r="L49" s="114">
        <f>Results!AU54</f>
        <v>0</v>
      </c>
      <c r="M49" s="113">
        <f>Results!BB54</f>
        <v>0</v>
      </c>
      <c r="N49" s="114">
        <f>Results!BI54</f>
        <v>0</v>
      </c>
      <c r="O49" s="113">
        <f>Results!BP54</f>
        <v>0</v>
      </c>
    </row>
    <row r="50" spans="1:15">
      <c r="A50" s="111" t="str">
        <f t="shared" si="0"/>
        <v/>
      </c>
      <c r="B50" s="95">
        <f>Results!C55</f>
        <v>0</v>
      </c>
      <c r="C50" s="95">
        <f>Results!B55</f>
        <v>0</v>
      </c>
      <c r="D50" s="95">
        <f>Results!D55</f>
        <v>0</v>
      </c>
      <c r="E50" s="112">
        <f>Results!E55</f>
        <v>0</v>
      </c>
      <c r="F50" s="95" t="str">
        <f>Results!G55</f>
        <v/>
      </c>
      <c r="G50" s="113">
        <f>Results!L55</f>
        <v>0</v>
      </c>
      <c r="H50" s="114">
        <f>Results!S55</f>
        <v>0</v>
      </c>
      <c r="I50" s="113">
        <f>Results!Z55</f>
        <v>0</v>
      </c>
      <c r="J50" s="114">
        <f>Results!AG55</f>
        <v>0</v>
      </c>
      <c r="K50" s="113">
        <f>Results!AN55</f>
        <v>0</v>
      </c>
      <c r="L50" s="114">
        <f>Results!AU55</f>
        <v>0</v>
      </c>
      <c r="M50" s="113">
        <f>Results!BB55</f>
        <v>0</v>
      </c>
      <c r="N50" s="114">
        <f>Results!BI55</f>
        <v>0</v>
      </c>
      <c r="O50" s="113">
        <f>Results!BP55</f>
        <v>0</v>
      </c>
    </row>
    <row r="51" spans="1:15">
      <c r="A51" s="111" t="str">
        <f t="shared" si="0"/>
        <v/>
      </c>
      <c r="B51" s="95">
        <f>Results!C56</f>
        <v>0</v>
      </c>
      <c r="C51" s="95">
        <f>Results!B56</f>
        <v>0</v>
      </c>
      <c r="D51" s="95">
        <f>Results!D56</f>
        <v>0</v>
      </c>
      <c r="E51" s="112">
        <f>Results!E56</f>
        <v>0</v>
      </c>
      <c r="F51" s="95" t="str">
        <f>Results!G56</f>
        <v/>
      </c>
      <c r="G51" s="113">
        <f>Results!L56</f>
        <v>0</v>
      </c>
      <c r="H51" s="114">
        <f>Results!S56</f>
        <v>0</v>
      </c>
      <c r="I51" s="113">
        <f>Results!Z56</f>
        <v>0</v>
      </c>
      <c r="J51" s="114">
        <f>Results!AG56</f>
        <v>0</v>
      </c>
      <c r="K51" s="113">
        <f>Results!AN56</f>
        <v>0</v>
      </c>
      <c r="L51" s="114">
        <f>Results!AU56</f>
        <v>0</v>
      </c>
      <c r="M51" s="113">
        <f>Results!BB56</f>
        <v>0</v>
      </c>
      <c r="N51" s="114">
        <f>Results!BI56</f>
        <v>0</v>
      </c>
      <c r="O51" s="113">
        <f>Results!BP56</f>
        <v>0</v>
      </c>
    </row>
    <row r="52" spans="1:15">
      <c r="A52" s="111" t="str">
        <f t="shared" si="0"/>
        <v/>
      </c>
      <c r="B52" s="95">
        <f>Results!C57</f>
        <v>0</v>
      </c>
      <c r="C52" s="95">
        <f>Results!B57</f>
        <v>0</v>
      </c>
      <c r="D52" s="95">
        <f>Results!D57</f>
        <v>0</v>
      </c>
      <c r="E52" s="112">
        <f>Results!E57</f>
        <v>0</v>
      </c>
      <c r="F52" s="95" t="str">
        <f>Results!G57</f>
        <v/>
      </c>
      <c r="G52" s="113">
        <f>Results!L57</f>
        <v>0</v>
      </c>
      <c r="H52" s="114">
        <f>Results!S57</f>
        <v>0</v>
      </c>
      <c r="I52" s="113">
        <f>Results!Z57</f>
        <v>0</v>
      </c>
      <c r="J52" s="114">
        <f>Results!AG57</f>
        <v>0</v>
      </c>
      <c r="K52" s="113">
        <f>Results!AN57</f>
        <v>0</v>
      </c>
      <c r="L52" s="114">
        <f>Results!AU57</f>
        <v>0</v>
      </c>
      <c r="M52" s="113">
        <f>Results!BB57</f>
        <v>0</v>
      </c>
      <c r="N52" s="114">
        <f>Results!BI57</f>
        <v>0</v>
      </c>
      <c r="O52" s="113">
        <f>Results!BP57</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4"/>
  <dimension ref="A1:A48"/>
  <sheetViews>
    <sheetView workbookViewId="0">
      <selection activeCell="A14" sqref="A14"/>
    </sheetView>
  </sheetViews>
  <sheetFormatPr defaultColWidth="11" defaultRowHeight="12.75"/>
  <cols>
    <col min="1" max="1" width="121.5" customWidth="1"/>
  </cols>
  <sheetData>
    <row r="1" spans="1:1" ht="18.75">
      <c r="A1" s="15" t="s">
        <v>23</v>
      </c>
    </row>
    <row r="2" spans="1:1" ht="18.75">
      <c r="A2" s="15" t="s">
        <v>320</v>
      </c>
    </row>
    <row r="3" spans="1:1" ht="13.5">
      <c r="A3" s="13"/>
    </row>
    <row r="4" spans="1:1" ht="15.75">
      <c r="A4" s="16" t="s">
        <v>64</v>
      </c>
    </row>
    <row r="5" spans="1:1" ht="31.5">
      <c r="A5" s="16" t="s">
        <v>65</v>
      </c>
    </row>
    <row r="6" spans="1:1" ht="16.5">
      <c r="A6" s="5"/>
    </row>
    <row r="7" spans="1:1" ht="16.5">
      <c r="A7" s="5" t="s">
        <v>24</v>
      </c>
    </row>
    <row r="8" spans="1:1" ht="32.25">
      <c r="A8" s="88" t="s">
        <v>80</v>
      </c>
    </row>
    <row r="9" spans="1:1" ht="52.5" customHeight="1">
      <c r="A9" s="88" t="s">
        <v>395</v>
      </c>
    </row>
    <row r="10" spans="1:1" ht="81.75" customHeight="1">
      <c r="A10" s="61" t="s">
        <v>396</v>
      </c>
    </row>
    <row r="11" spans="1:1" ht="63.75">
      <c r="A11" s="61" t="s">
        <v>66</v>
      </c>
    </row>
    <row r="12" spans="1:1" ht="63.75">
      <c r="A12" s="61" t="s">
        <v>67</v>
      </c>
    </row>
    <row r="13" spans="1:1" ht="79.5">
      <c r="A13" s="61" t="s">
        <v>68</v>
      </c>
    </row>
    <row r="14" spans="1:1" ht="32.25">
      <c r="A14" s="61" t="s">
        <v>69</v>
      </c>
    </row>
    <row r="15" spans="1:1" ht="15.75">
      <c r="A15" s="16"/>
    </row>
    <row r="16" spans="1:1" ht="15.75">
      <c r="A16" s="16"/>
    </row>
    <row r="17" spans="1:1" ht="15.75">
      <c r="A17" s="16"/>
    </row>
    <row r="18" spans="1:1" ht="15.75">
      <c r="A18" s="16"/>
    </row>
    <row r="19" spans="1:1" ht="15.75">
      <c r="A19" s="16"/>
    </row>
    <row r="20" spans="1:1" ht="16.5">
      <c r="A20" s="61" t="s">
        <v>36</v>
      </c>
    </row>
    <row r="21" spans="1:1" ht="15.75">
      <c r="A21" s="16" t="s">
        <v>70</v>
      </c>
    </row>
    <row r="22" spans="1:1" ht="15.75">
      <c r="A22" s="16" t="s">
        <v>71</v>
      </c>
    </row>
    <row r="23" spans="1:1" ht="15.75">
      <c r="A23" s="16" t="s">
        <v>72</v>
      </c>
    </row>
    <row r="24" spans="1:1" ht="15.75">
      <c r="A24" s="16" t="s">
        <v>73</v>
      </c>
    </row>
    <row r="25" spans="1:1" ht="15.75">
      <c r="A25" s="16" t="s">
        <v>74</v>
      </c>
    </row>
    <row r="26" spans="1:1" ht="15.75">
      <c r="A26" s="16" t="s">
        <v>75</v>
      </c>
    </row>
    <row r="27" spans="1:1" ht="15.75">
      <c r="A27" s="16" t="s">
        <v>319</v>
      </c>
    </row>
    <row r="28" spans="1:1" ht="15.75">
      <c r="A28" s="16"/>
    </row>
    <row r="29" spans="1:1" ht="15.75">
      <c r="A29" s="16"/>
    </row>
    <row r="30" spans="1:1" ht="15.75">
      <c r="A30" s="16"/>
    </row>
    <row r="31" spans="1:1" ht="15.75">
      <c r="A31" s="16"/>
    </row>
    <row r="32" spans="1:1" ht="15.75">
      <c r="A32" s="16"/>
    </row>
    <row r="33" spans="1:1" ht="15.75">
      <c r="A33" s="16"/>
    </row>
    <row r="34" spans="1:1" ht="15.75">
      <c r="A34" s="16"/>
    </row>
    <row r="35" spans="1:1" ht="15.75">
      <c r="A35" s="16"/>
    </row>
    <row r="36" spans="1:1" ht="15.75">
      <c r="A36" s="16"/>
    </row>
    <row r="37" spans="1:1" ht="15.75">
      <c r="A37" s="16"/>
    </row>
    <row r="38" spans="1:1" ht="15.75">
      <c r="A38" s="16"/>
    </row>
    <row r="39" spans="1:1" ht="15">
      <c r="A39" s="17"/>
    </row>
    <row r="40" spans="1:1" ht="15">
      <c r="A40" s="17"/>
    </row>
    <row r="41" spans="1:1" ht="15">
      <c r="A41" s="17"/>
    </row>
    <row r="42" spans="1:1" ht="15">
      <c r="A42" s="17"/>
    </row>
    <row r="43" spans="1:1" ht="15">
      <c r="A43" s="17"/>
    </row>
    <row r="44" spans="1:1" ht="15">
      <c r="A44" s="14"/>
    </row>
    <row r="45" spans="1:1" ht="15">
      <c r="A45" s="14"/>
    </row>
    <row r="46" spans="1:1" ht="15">
      <c r="A46" s="14"/>
    </row>
    <row r="47" spans="1:1" ht="15">
      <c r="A47" s="14"/>
    </row>
    <row r="48" spans="1:1" ht="15">
      <c r="A48" s="1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Feuil3"/>
  <dimension ref="A2:C3"/>
  <sheetViews>
    <sheetView workbookViewId="0">
      <selection activeCell="B2" sqref="B2"/>
    </sheetView>
  </sheetViews>
  <sheetFormatPr defaultColWidth="11" defaultRowHeight="12.75"/>
  <cols>
    <col min="1" max="1" width="9.625" style="1" customWidth="1"/>
    <col min="2" max="2" width="15" customWidth="1"/>
    <col min="3" max="3" width="11" style="1" customWidth="1"/>
    <col min="4" max="4" width="16.375" customWidth="1"/>
  </cols>
  <sheetData>
    <row r="2" spans="2:2">
      <c r="B2" s="35" t="s">
        <v>79</v>
      </c>
    </row>
    <row r="3" spans="2:2">
      <c r="B3" s="35"/>
    </row>
  </sheetData>
  <sheetProtection formatCells="0" sort="0"/>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Feuil2"/>
  <dimension ref="A1:D300"/>
  <sheetViews>
    <sheetView topLeftCell="A277" workbookViewId="0">
      <selection activeCell="E308" sqref="E308"/>
    </sheetView>
  </sheetViews>
  <sheetFormatPr defaultColWidth="11" defaultRowHeight="12.75"/>
  <cols>
    <col min="2" max="3" width="35.375" bestFit="1" customWidth="1"/>
  </cols>
  <sheetData>
    <row r="1" spans="1:4">
      <c r="A1">
        <v>1</v>
      </c>
      <c r="B1" s="91" t="s">
        <v>321</v>
      </c>
      <c r="C1" s="91" t="s">
        <v>321</v>
      </c>
      <c r="D1" s="9"/>
    </row>
    <row r="2" spans="1:4">
      <c r="A2">
        <v>2</v>
      </c>
      <c r="B2" s="91" t="s">
        <v>81</v>
      </c>
      <c r="C2" s="91" t="s">
        <v>81</v>
      </c>
      <c r="D2" s="9"/>
    </row>
    <row r="3" spans="1:4">
      <c r="A3">
        <v>3</v>
      </c>
      <c r="B3" s="91" t="s">
        <v>82</v>
      </c>
      <c r="C3" s="91" t="s">
        <v>82</v>
      </c>
      <c r="D3" s="9"/>
    </row>
    <row r="4" spans="1:4">
      <c r="A4">
        <v>4</v>
      </c>
      <c r="B4" s="91" t="s">
        <v>83</v>
      </c>
      <c r="C4" s="91" t="s">
        <v>83</v>
      </c>
      <c r="D4" s="9"/>
    </row>
    <row r="5" spans="1:4">
      <c r="A5">
        <v>5</v>
      </c>
      <c r="B5" s="91" t="s">
        <v>85</v>
      </c>
      <c r="C5" s="91" t="s">
        <v>85</v>
      </c>
      <c r="D5" s="9"/>
    </row>
    <row r="6" spans="1:4">
      <c r="A6">
        <v>6</v>
      </c>
      <c r="B6" s="91" t="s">
        <v>86</v>
      </c>
      <c r="C6" s="91" t="s">
        <v>86</v>
      </c>
      <c r="D6" s="9"/>
    </row>
    <row r="7" spans="1:4">
      <c r="A7">
        <v>7</v>
      </c>
      <c r="B7" s="91" t="s">
        <v>87</v>
      </c>
      <c r="C7" s="91" t="s">
        <v>87</v>
      </c>
      <c r="D7" s="9"/>
    </row>
    <row r="8" spans="1:4">
      <c r="A8">
        <v>8</v>
      </c>
      <c r="B8" s="91" t="s">
        <v>88</v>
      </c>
      <c r="C8" s="91" t="s">
        <v>88</v>
      </c>
      <c r="D8" s="9"/>
    </row>
    <row r="9" spans="1:4">
      <c r="A9">
        <v>9</v>
      </c>
      <c r="B9" s="91" t="s">
        <v>89</v>
      </c>
      <c r="C9" s="91" t="s">
        <v>89</v>
      </c>
      <c r="D9" s="9"/>
    </row>
    <row r="10" spans="1:4">
      <c r="A10">
        <v>10</v>
      </c>
      <c r="B10" s="91" t="s">
        <v>90</v>
      </c>
      <c r="C10" s="91" t="s">
        <v>90</v>
      </c>
      <c r="D10" s="9"/>
    </row>
    <row r="11" spans="1:4">
      <c r="A11">
        <v>11</v>
      </c>
      <c r="B11" s="91" t="s">
        <v>91</v>
      </c>
      <c r="C11" s="91" t="s">
        <v>91</v>
      </c>
      <c r="D11" s="9"/>
    </row>
    <row r="12" spans="1:4">
      <c r="A12">
        <v>12</v>
      </c>
      <c r="B12" s="91" t="s">
        <v>322</v>
      </c>
      <c r="C12" s="91" t="s">
        <v>322</v>
      </c>
      <c r="D12" s="9"/>
    </row>
    <row r="13" spans="1:4">
      <c r="A13">
        <v>13</v>
      </c>
      <c r="B13" s="91" t="s">
        <v>16</v>
      </c>
      <c r="C13" s="91" t="s">
        <v>16</v>
      </c>
      <c r="D13" s="9"/>
    </row>
    <row r="14" spans="1:4">
      <c r="A14">
        <v>14</v>
      </c>
      <c r="B14" s="91" t="s">
        <v>92</v>
      </c>
      <c r="C14" s="91" t="s">
        <v>92</v>
      </c>
      <c r="D14" s="9"/>
    </row>
    <row r="15" spans="1:4">
      <c r="A15">
        <v>15</v>
      </c>
      <c r="B15" s="91" t="s">
        <v>323</v>
      </c>
      <c r="C15" s="91" t="s">
        <v>323</v>
      </c>
      <c r="D15" s="9"/>
    </row>
    <row r="16" spans="1:4">
      <c r="A16">
        <v>16</v>
      </c>
      <c r="B16" s="91" t="s">
        <v>93</v>
      </c>
      <c r="C16" s="91" t="s">
        <v>93</v>
      </c>
      <c r="D16" s="9"/>
    </row>
    <row r="17" spans="1:4">
      <c r="A17">
        <v>17</v>
      </c>
      <c r="B17" s="91" t="s">
        <v>94</v>
      </c>
      <c r="C17" s="91" t="s">
        <v>94</v>
      </c>
      <c r="D17" s="9"/>
    </row>
    <row r="18" spans="1:4">
      <c r="A18">
        <v>18</v>
      </c>
      <c r="B18" s="91" t="s">
        <v>95</v>
      </c>
      <c r="C18" s="91" t="s">
        <v>95</v>
      </c>
      <c r="D18" s="9"/>
    </row>
    <row r="19" spans="1:4">
      <c r="A19">
        <v>19</v>
      </c>
      <c r="B19" s="91" t="s">
        <v>96</v>
      </c>
      <c r="C19" s="91" t="s">
        <v>96</v>
      </c>
      <c r="D19" s="9"/>
    </row>
    <row r="20" spans="1:4">
      <c r="A20">
        <v>20</v>
      </c>
      <c r="B20" s="91" t="s">
        <v>84</v>
      </c>
      <c r="C20" s="91" t="s">
        <v>84</v>
      </c>
      <c r="D20" s="9"/>
    </row>
    <row r="21" spans="1:4">
      <c r="A21">
        <v>21</v>
      </c>
      <c r="B21" s="91" t="s">
        <v>97</v>
      </c>
      <c r="C21" s="91" t="s">
        <v>97</v>
      </c>
      <c r="D21" s="9"/>
    </row>
    <row r="22" spans="1:4">
      <c r="A22">
        <v>22</v>
      </c>
      <c r="B22" s="91" t="s">
        <v>98</v>
      </c>
      <c r="C22" s="91" t="s">
        <v>98</v>
      </c>
      <c r="D22" s="9"/>
    </row>
    <row r="23" spans="1:4">
      <c r="A23">
        <v>23</v>
      </c>
      <c r="B23" s="91" t="s">
        <v>99</v>
      </c>
      <c r="C23" s="91" t="s">
        <v>99</v>
      </c>
      <c r="D23" s="9"/>
    </row>
    <row r="24" spans="1:4">
      <c r="A24">
        <v>24</v>
      </c>
      <c r="B24" s="91" t="s">
        <v>100</v>
      </c>
      <c r="C24" s="91" t="s">
        <v>100</v>
      </c>
      <c r="D24" s="9"/>
    </row>
    <row r="25" spans="1:4">
      <c r="A25">
        <v>25</v>
      </c>
      <c r="B25" s="91" t="s">
        <v>101</v>
      </c>
      <c r="C25" s="91" t="s">
        <v>101</v>
      </c>
      <c r="D25" s="9"/>
    </row>
    <row r="26" spans="1:4">
      <c r="A26">
        <v>26</v>
      </c>
      <c r="B26" s="91" t="s">
        <v>102</v>
      </c>
      <c r="C26" s="91" t="s">
        <v>102</v>
      </c>
      <c r="D26" s="9"/>
    </row>
    <row r="27" spans="1:4">
      <c r="A27">
        <v>27</v>
      </c>
      <c r="B27" s="91" t="s">
        <v>17</v>
      </c>
      <c r="C27" s="91" t="s">
        <v>17</v>
      </c>
      <c r="D27" s="9"/>
    </row>
    <row r="28" spans="1:4">
      <c r="A28">
        <v>28</v>
      </c>
      <c r="B28" s="91" t="s">
        <v>103</v>
      </c>
      <c r="C28" s="91" t="s">
        <v>103</v>
      </c>
      <c r="D28" s="9"/>
    </row>
    <row r="29" spans="1:4">
      <c r="A29">
        <v>29</v>
      </c>
      <c r="B29" s="91" t="s">
        <v>104</v>
      </c>
      <c r="C29" s="91" t="s">
        <v>104</v>
      </c>
      <c r="D29" s="9"/>
    </row>
    <row r="30" spans="1:4">
      <c r="A30">
        <v>30</v>
      </c>
      <c r="B30" s="91" t="s">
        <v>105</v>
      </c>
      <c r="C30" s="91" t="s">
        <v>105</v>
      </c>
      <c r="D30" s="9"/>
    </row>
    <row r="31" spans="1:4">
      <c r="A31">
        <v>31</v>
      </c>
      <c r="B31" s="91" t="s">
        <v>106</v>
      </c>
      <c r="C31" s="91" t="s">
        <v>106</v>
      </c>
      <c r="D31" s="9"/>
    </row>
    <row r="32" spans="1:4">
      <c r="A32">
        <v>32</v>
      </c>
      <c r="B32" s="91" t="s">
        <v>107</v>
      </c>
      <c r="C32" s="91" t="s">
        <v>107</v>
      </c>
      <c r="D32" s="9"/>
    </row>
    <row r="33" spans="1:4">
      <c r="A33">
        <v>33</v>
      </c>
      <c r="B33" s="91" t="s">
        <v>108</v>
      </c>
      <c r="C33" s="91" t="s">
        <v>108</v>
      </c>
      <c r="D33" s="9"/>
    </row>
    <row r="34" spans="1:4">
      <c r="A34">
        <v>34</v>
      </c>
      <c r="B34" s="91" t="s">
        <v>109</v>
      </c>
      <c r="C34" s="91" t="s">
        <v>109</v>
      </c>
      <c r="D34" s="9"/>
    </row>
    <row r="35" spans="1:4">
      <c r="A35">
        <v>35</v>
      </c>
      <c r="B35" s="91" t="s">
        <v>110</v>
      </c>
      <c r="C35" s="91" t="s">
        <v>110</v>
      </c>
      <c r="D35" s="9"/>
    </row>
    <row r="36" spans="1:4">
      <c r="A36">
        <v>36</v>
      </c>
      <c r="B36" s="91" t="s">
        <v>324</v>
      </c>
      <c r="C36" s="91" t="s">
        <v>324</v>
      </c>
      <c r="D36" s="9"/>
    </row>
    <row r="37" spans="1:4">
      <c r="A37">
        <v>37</v>
      </c>
      <c r="B37" s="91" t="s">
        <v>325</v>
      </c>
      <c r="C37" s="91" t="s">
        <v>325</v>
      </c>
      <c r="D37" s="9"/>
    </row>
    <row r="38" spans="1:4">
      <c r="A38">
        <v>38</v>
      </c>
      <c r="B38" s="91" t="s">
        <v>111</v>
      </c>
      <c r="C38" s="91" t="s">
        <v>111</v>
      </c>
      <c r="D38" s="9"/>
    </row>
    <row r="39" spans="1:4">
      <c r="A39">
        <v>39</v>
      </c>
      <c r="B39" s="91" t="s">
        <v>112</v>
      </c>
      <c r="C39" s="91" t="s">
        <v>112</v>
      </c>
      <c r="D39" s="9"/>
    </row>
    <row r="40" spans="1:4">
      <c r="A40">
        <v>40</v>
      </c>
      <c r="B40" s="91" t="s">
        <v>113</v>
      </c>
      <c r="C40" s="91" t="s">
        <v>113</v>
      </c>
      <c r="D40" s="9"/>
    </row>
    <row r="41" spans="1:4">
      <c r="A41">
        <v>41</v>
      </c>
      <c r="B41" s="91" t="s">
        <v>114</v>
      </c>
      <c r="C41" s="91" t="s">
        <v>114</v>
      </c>
      <c r="D41" s="9"/>
    </row>
    <row r="42" spans="1:4">
      <c r="A42">
        <v>42</v>
      </c>
      <c r="B42" s="91" t="s">
        <v>115</v>
      </c>
      <c r="C42" s="91" t="s">
        <v>115</v>
      </c>
      <c r="D42" s="9"/>
    </row>
    <row r="43" spans="1:4">
      <c r="A43">
        <v>43</v>
      </c>
      <c r="B43" s="91" t="s">
        <v>116</v>
      </c>
      <c r="C43" s="91" t="s">
        <v>116</v>
      </c>
      <c r="D43" s="9"/>
    </row>
    <row r="44" spans="1:4">
      <c r="A44">
        <v>44</v>
      </c>
      <c r="B44" s="91" t="s">
        <v>117</v>
      </c>
      <c r="C44" s="91" t="s">
        <v>117</v>
      </c>
      <c r="D44" s="9"/>
    </row>
    <row r="45" spans="1:4">
      <c r="A45">
        <v>45</v>
      </c>
      <c r="B45" s="91" t="s">
        <v>118</v>
      </c>
      <c r="C45" s="91" t="s">
        <v>118</v>
      </c>
      <c r="D45" s="9"/>
    </row>
    <row r="46" spans="1:4">
      <c r="A46">
        <v>46</v>
      </c>
      <c r="B46" s="91" t="s">
        <v>119</v>
      </c>
      <c r="C46" s="91" t="s">
        <v>119</v>
      </c>
      <c r="D46" s="9"/>
    </row>
    <row r="47" spans="1:4">
      <c r="A47">
        <v>47</v>
      </c>
      <c r="B47" s="91" t="s">
        <v>326</v>
      </c>
      <c r="C47" s="91" t="s">
        <v>326</v>
      </c>
      <c r="D47" s="9"/>
    </row>
    <row r="48" spans="1:4">
      <c r="A48">
        <v>48</v>
      </c>
      <c r="B48" s="91" t="s">
        <v>120</v>
      </c>
      <c r="C48" s="91" t="s">
        <v>120</v>
      </c>
      <c r="D48" s="9"/>
    </row>
    <row r="49" spans="1:4">
      <c r="A49">
        <v>49</v>
      </c>
      <c r="B49" s="91" t="s">
        <v>121</v>
      </c>
      <c r="C49" s="91" t="s">
        <v>121</v>
      </c>
      <c r="D49" s="9"/>
    </row>
    <row r="50" spans="1:4">
      <c r="A50">
        <v>50</v>
      </c>
      <c r="B50" s="91" t="s">
        <v>122</v>
      </c>
      <c r="C50" s="91" t="s">
        <v>122</v>
      </c>
      <c r="D50" s="9"/>
    </row>
    <row r="51" spans="1:4">
      <c r="A51">
        <v>51</v>
      </c>
      <c r="B51" s="91" t="s">
        <v>123</v>
      </c>
      <c r="C51" s="91" t="s">
        <v>123</v>
      </c>
      <c r="D51" s="9"/>
    </row>
    <row r="52" spans="1:4">
      <c r="A52">
        <v>52</v>
      </c>
      <c r="B52" s="91" t="s">
        <v>124</v>
      </c>
      <c r="C52" s="91" t="s">
        <v>124</v>
      </c>
      <c r="D52" s="9"/>
    </row>
    <row r="53" spans="1:4">
      <c r="A53">
        <v>53</v>
      </c>
      <c r="B53" s="91" t="s">
        <v>125</v>
      </c>
      <c r="C53" s="91" t="s">
        <v>125</v>
      </c>
      <c r="D53" s="9"/>
    </row>
    <row r="54" spans="1:4">
      <c r="A54">
        <v>54</v>
      </c>
      <c r="B54" s="91" t="s">
        <v>126</v>
      </c>
      <c r="C54" s="91" t="s">
        <v>126</v>
      </c>
      <c r="D54" s="9"/>
    </row>
    <row r="55" spans="1:4">
      <c r="A55">
        <v>55</v>
      </c>
      <c r="B55" s="91" t="s">
        <v>127</v>
      </c>
      <c r="C55" s="91" t="s">
        <v>127</v>
      </c>
      <c r="D55" s="9"/>
    </row>
    <row r="56" spans="1:4">
      <c r="A56">
        <v>56</v>
      </c>
      <c r="B56" s="91" t="s">
        <v>128</v>
      </c>
      <c r="C56" s="91" t="s">
        <v>128</v>
      </c>
      <c r="D56" s="9"/>
    </row>
    <row r="57" spans="1:4">
      <c r="A57">
        <v>57</v>
      </c>
      <c r="B57" s="91" t="s">
        <v>129</v>
      </c>
      <c r="C57" s="91" t="s">
        <v>129</v>
      </c>
      <c r="D57" s="9"/>
    </row>
    <row r="58" spans="1:4">
      <c r="A58">
        <v>58</v>
      </c>
      <c r="B58" s="91" t="s">
        <v>327</v>
      </c>
      <c r="C58" s="91" t="s">
        <v>327</v>
      </c>
      <c r="D58" s="9"/>
    </row>
    <row r="59" spans="1:4">
      <c r="A59">
        <v>59</v>
      </c>
      <c r="B59" s="91" t="s">
        <v>130</v>
      </c>
      <c r="C59" s="91" t="s">
        <v>130</v>
      </c>
      <c r="D59" s="9"/>
    </row>
    <row r="60" spans="1:4">
      <c r="A60">
        <v>60</v>
      </c>
      <c r="B60" s="91" t="s">
        <v>131</v>
      </c>
      <c r="C60" s="91" t="s">
        <v>131</v>
      </c>
      <c r="D60" s="9"/>
    </row>
    <row r="61" spans="1:4">
      <c r="A61">
        <v>61</v>
      </c>
      <c r="B61" s="91" t="s">
        <v>132</v>
      </c>
      <c r="C61" s="91" t="s">
        <v>132</v>
      </c>
      <c r="D61" s="9"/>
    </row>
    <row r="62" spans="1:4">
      <c r="A62">
        <v>62</v>
      </c>
      <c r="B62" s="91" t="s">
        <v>133</v>
      </c>
      <c r="C62" s="91" t="s">
        <v>133</v>
      </c>
      <c r="D62" s="9"/>
    </row>
    <row r="63" spans="1:4">
      <c r="A63">
        <v>63</v>
      </c>
      <c r="B63" s="91" t="s">
        <v>134</v>
      </c>
      <c r="C63" s="91" t="s">
        <v>134</v>
      </c>
      <c r="D63" s="9"/>
    </row>
    <row r="64" spans="1:4">
      <c r="A64">
        <v>64</v>
      </c>
      <c r="B64" s="91" t="s">
        <v>135</v>
      </c>
      <c r="C64" s="91" t="s">
        <v>135</v>
      </c>
      <c r="D64" s="9"/>
    </row>
    <row r="65" spans="1:4">
      <c r="A65">
        <v>65</v>
      </c>
      <c r="B65" s="91" t="s">
        <v>136</v>
      </c>
      <c r="C65" s="91" t="s">
        <v>136</v>
      </c>
      <c r="D65" s="9"/>
    </row>
    <row r="66" spans="1:4">
      <c r="A66">
        <v>66</v>
      </c>
      <c r="B66" s="91" t="s">
        <v>137</v>
      </c>
      <c r="C66" s="91" t="s">
        <v>137</v>
      </c>
      <c r="D66" s="9"/>
    </row>
    <row r="67" spans="1:4">
      <c r="A67">
        <v>67</v>
      </c>
      <c r="B67" s="91" t="s">
        <v>138</v>
      </c>
      <c r="C67" s="91" t="s">
        <v>138</v>
      </c>
      <c r="D67" s="9"/>
    </row>
    <row r="68" spans="1:4">
      <c r="A68">
        <v>68</v>
      </c>
      <c r="B68" s="91" t="s">
        <v>139</v>
      </c>
      <c r="C68" s="91" t="s">
        <v>139</v>
      </c>
      <c r="D68" s="9"/>
    </row>
    <row r="69" spans="1:4">
      <c r="A69">
        <v>69</v>
      </c>
      <c r="B69" s="91" t="s">
        <v>140</v>
      </c>
      <c r="C69" s="91" t="s">
        <v>140</v>
      </c>
      <c r="D69" s="9"/>
    </row>
    <row r="70" spans="1:4">
      <c r="A70">
        <v>70</v>
      </c>
      <c r="B70" s="91" t="s">
        <v>141</v>
      </c>
      <c r="C70" s="91" t="s">
        <v>141</v>
      </c>
      <c r="D70" s="9"/>
    </row>
    <row r="71" spans="1:4">
      <c r="A71">
        <v>71</v>
      </c>
      <c r="B71" s="91" t="s">
        <v>142</v>
      </c>
      <c r="C71" s="91" t="s">
        <v>142</v>
      </c>
      <c r="D71" s="9"/>
    </row>
    <row r="72" spans="1:4">
      <c r="A72">
        <v>72</v>
      </c>
      <c r="B72" s="91" t="s">
        <v>143</v>
      </c>
      <c r="C72" s="91" t="s">
        <v>143</v>
      </c>
      <c r="D72" s="9"/>
    </row>
    <row r="73" spans="1:4">
      <c r="A73">
        <v>73</v>
      </c>
      <c r="B73" s="91" t="s">
        <v>144</v>
      </c>
      <c r="C73" s="91" t="s">
        <v>144</v>
      </c>
      <c r="D73" s="9"/>
    </row>
    <row r="74" spans="1:4">
      <c r="A74">
        <v>74</v>
      </c>
      <c r="B74" s="91" t="s">
        <v>145</v>
      </c>
      <c r="C74" s="91" t="s">
        <v>145</v>
      </c>
      <c r="D74" s="9"/>
    </row>
    <row r="75" spans="1:4">
      <c r="A75">
        <v>75</v>
      </c>
      <c r="B75" s="91" t="s">
        <v>146</v>
      </c>
      <c r="C75" s="91" t="s">
        <v>146</v>
      </c>
      <c r="D75" s="9"/>
    </row>
    <row r="76" spans="1:4">
      <c r="A76">
        <v>76</v>
      </c>
      <c r="B76" s="91" t="s">
        <v>147</v>
      </c>
      <c r="C76" s="91" t="s">
        <v>147</v>
      </c>
      <c r="D76" s="9"/>
    </row>
    <row r="77" spans="1:4">
      <c r="A77">
        <v>77</v>
      </c>
      <c r="B77" s="91" t="s">
        <v>148</v>
      </c>
      <c r="C77" s="91" t="s">
        <v>148</v>
      </c>
      <c r="D77" s="9"/>
    </row>
    <row r="78" spans="1:4">
      <c r="A78">
        <v>78</v>
      </c>
      <c r="B78" s="91" t="s">
        <v>149</v>
      </c>
      <c r="C78" s="91" t="s">
        <v>149</v>
      </c>
      <c r="D78" s="9"/>
    </row>
    <row r="79" spans="1:4">
      <c r="A79">
        <v>79</v>
      </c>
      <c r="B79" s="91" t="s">
        <v>150</v>
      </c>
      <c r="C79" s="91" t="s">
        <v>150</v>
      </c>
      <c r="D79" s="9"/>
    </row>
    <row r="80" spans="1:4">
      <c r="A80">
        <v>80</v>
      </c>
      <c r="B80" s="91" t="s">
        <v>151</v>
      </c>
      <c r="C80" s="91" t="s">
        <v>151</v>
      </c>
      <c r="D80" s="9"/>
    </row>
    <row r="81" spans="1:4">
      <c r="A81">
        <v>81</v>
      </c>
      <c r="B81" s="91" t="s">
        <v>328</v>
      </c>
      <c r="C81" s="91" t="s">
        <v>328</v>
      </c>
      <c r="D81" s="9"/>
    </row>
    <row r="82" spans="1:4">
      <c r="A82">
        <v>82</v>
      </c>
      <c r="B82" s="91" t="s">
        <v>329</v>
      </c>
      <c r="C82" s="91" t="s">
        <v>329</v>
      </c>
      <c r="D82" s="9"/>
    </row>
    <row r="83" spans="1:4">
      <c r="A83">
        <v>83</v>
      </c>
      <c r="B83" s="91" t="s">
        <v>152</v>
      </c>
      <c r="C83" s="91" t="s">
        <v>152</v>
      </c>
      <c r="D83" s="9"/>
    </row>
    <row r="84" spans="1:4">
      <c r="A84">
        <v>84</v>
      </c>
      <c r="B84" s="91" t="s">
        <v>330</v>
      </c>
      <c r="C84" s="91" t="s">
        <v>330</v>
      </c>
      <c r="D84" s="9"/>
    </row>
    <row r="85" spans="1:4">
      <c r="A85">
        <v>85</v>
      </c>
      <c r="B85" s="91" t="s">
        <v>153</v>
      </c>
      <c r="C85" s="91" t="s">
        <v>153</v>
      </c>
      <c r="D85" s="9"/>
    </row>
    <row r="86" spans="1:4">
      <c r="A86">
        <v>86</v>
      </c>
      <c r="B86" s="91" t="s">
        <v>154</v>
      </c>
      <c r="C86" s="91" t="s">
        <v>154</v>
      </c>
      <c r="D86" s="9"/>
    </row>
    <row r="87" spans="1:4">
      <c r="A87">
        <v>87</v>
      </c>
      <c r="B87" s="91" t="s">
        <v>155</v>
      </c>
      <c r="C87" s="91" t="s">
        <v>155</v>
      </c>
      <c r="D87" s="9"/>
    </row>
    <row r="88" spans="1:4">
      <c r="A88">
        <v>88</v>
      </c>
      <c r="B88" s="91" t="s">
        <v>156</v>
      </c>
      <c r="C88" s="91" t="s">
        <v>156</v>
      </c>
      <c r="D88" s="9"/>
    </row>
    <row r="89" spans="1:4">
      <c r="A89">
        <v>89</v>
      </c>
      <c r="B89" s="91" t="s">
        <v>157</v>
      </c>
      <c r="C89" s="91" t="s">
        <v>157</v>
      </c>
      <c r="D89" s="9"/>
    </row>
    <row r="90" spans="1:4">
      <c r="A90">
        <v>90</v>
      </c>
      <c r="B90" s="91" t="s">
        <v>158</v>
      </c>
      <c r="C90" s="91" t="s">
        <v>158</v>
      </c>
      <c r="D90" s="9"/>
    </row>
    <row r="91" spans="1:4">
      <c r="A91">
        <v>91</v>
      </c>
      <c r="B91" s="91" t="s">
        <v>159</v>
      </c>
      <c r="C91" s="91" t="s">
        <v>159</v>
      </c>
      <c r="D91" s="9"/>
    </row>
    <row r="92" spans="1:4">
      <c r="A92">
        <v>92</v>
      </c>
      <c r="B92" s="91" t="s">
        <v>160</v>
      </c>
      <c r="C92" s="91" t="s">
        <v>160</v>
      </c>
      <c r="D92" s="9"/>
    </row>
    <row r="93" spans="1:4">
      <c r="A93">
        <v>93</v>
      </c>
      <c r="B93" s="91" t="s">
        <v>161</v>
      </c>
      <c r="C93" s="91" t="s">
        <v>161</v>
      </c>
      <c r="D93" s="9"/>
    </row>
    <row r="94" spans="1:4">
      <c r="A94">
        <v>94</v>
      </c>
      <c r="B94" s="91" t="s">
        <v>162</v>
      </c>
      <c r="C94" s="91" t="s">
        <v>162</v>
      </c>
      <c r="D94" s="9"/>
    </row>
    <row r="95" spans="1:4">
      <c r="A95">
        <v>95</v>
      </c>
      <c r="B95" s="91" t="s">
        <v>163</v>
      </c>
      <c r="C95" s="91" t="s">
        <v>163</v>
      </c>
      <c r="D95" s="9"/>
    </row>
    <row r="96" spans="1:4">
      <c r="A96">
        <v>96</v>
      </c>
      <c r="B96" s="91" t="s">
        <v>331</v>
      </c>
      <c r="C96" s="91" t="s">
        <v>331</v>
      </c>
      <c r="D96" s="9"/>
    </row>
    <row r="97" spans="1:4">
      <c r="A97">
        <v>97</v>
      </c>
      <c r="B97" s="91" t="s">
        <v>332</v>
      </c>
      <c r="C97" s="91" t="s">
        <v>332</v>
      </c>
      <c r="D97" s="9"/>
    </row>
    <row r="98" spans="1:4">
      <c r="A98">
        <v>98</v>
      </c>
      <c r="B98" s="91" t="s">
        <v>164</v>
      </c>
      <c r="C98" s="91" t="s">
        <v>164</v>
      </c>
      <c r="D98" s="9"/>
    </row>
    <row r="99" spans="1:4">
      <c r="A99">
        <v>99</v>
      </c>
      <c r="B99" s="91" t="s">
        <v>333</v>
      </c>
      <c r="C99" s="91" t="s">
        <v>333</v>
      </c>
      <c r="D99" s="9"/>
    </row>
    <row r="100" spans="1:4">
      <c r="A100">
        <v>100</v>
      </c>
      <c r="B100" s="91" t="s">
        <v>165</v>
      </c>
      <c r="C100" s="91" t="s">
        <v>165</v>
      </c>
      <c r="D100" s="9"/>
    </row>
    <row r="101" spans="1:4">
      <c r="A101">
        <v>101</v>
      </c>
      <c r="B101" s="91" t="s">
        <v>334</v>
      </c>
      <c r="C101" s="91" t="s">
        <v>334</v>
      </c>
      <c r="D101" s="9"/>
    </row>
    <row r="102" spans="1:4">
      <c r="A102">
        <v>102</v>
      </c>
      <c r="B102" s="91" t="s">
        <v>166</v>
      </c>
      <c r="C102" s="91" t="s">
        <v>166</v>
      </c>
      <c r="D102" s="9"/>
    </row>
    <row r="103" spans="1:4">
      <c r="A103">
        <v>103</v>
      </c>
      <c r="B103" s="91" t="s">
        <v>167</v>
      </c>
      <c r="C103" s="91" t="s">
        <v>167</v>
      </c>
      <c r="D103" s="9"/>
    </row>
    <row r="104" spans="1:4">
      <c r="A104">
        <v>104</v>
      </c>
      <c r="B104" s="91" t="s">
        <v>168</v>
      </c>
      <c r="C104" s="91" t="s">
        <v>168</v>
      </c>
      <c r="D104" s="9"/>
    </row>
    <row r="105" spans="1:4">
      <c r="A105">
        <v>105</v>
      </c>
      <c r="B105" s="91" t="s">
        <v>169</v>
      </c>
      <c r="C105" s="91" t="s">
        <v>169</v>
      </c>
      <c r="D105" s="9"/>
    </row>
    <row r="106" spans="1:4">
      <c r="A106">
        <v>106</v>
      </c>
      <c r="B106" s="91" t="s">
        <v>335</v>
      </c>
      <c r="C106" s="91" t="s">
        <v>335</v>
      </c>
      <c r="D106" s="9"/>
    </row>
    <row r="107" spans="1:4">
      <c r="A107">
        <v>107</v>
      </c>
      <c r="B107" s="91" t="s">
        <v>170</v>
      </c>
      <c r="C107" s="91" t="s">
        <v>170</v>
      </c>
      <c r="D107" s="9"/>
    </row>
    <row r="108" spans="1:4">
      <c r="A108">
        <v>108</v>
      </c>
      <c r="B108" s="91" t="s">
        <v>171</v>
      </c>
      <c r="C108" s="91" t="s">
        <v>171</v>
      </c>
      <c r="D108" s="9"/>
    </row>
    <row r="109" spans="1:4">
      <c r="A109">
        <v>109</v>
      </c>
      <c r="B109" s="91" t="s">
        <v>172</v>
      </c>
      <c r="C109" s="91" t="s">
        <v>172</v>
      </c>
      <c r="D109" s="9"/>
    </row>
    <row r="110" spans="1:4">
      <c r="A110">
        <v>110</v>
      </c>
      <c r="B110" s="91" t="s">
        <v>18</v>
      </c>
      <c r="C110" s="91" t="s">
        <v>18</v>
      </c>
      <c r="D110" s="9"/>
    </row>
    <row r="111" spans="1:4">
      <c r="A111">
        <v>111</v>
      </c>
      <c r="B111" s="91" t="s">
        <v>173</v>
      </c>
      <c r="C111" s="91" t="s">
        <v>173</v>
      </c>
      <c r="D111" s="9"/>
    </row>
    <row r="112" spans="1:4">
      <c r="A112">
        <v>112</v>
      </c>
      <c r="B112" s="91" t="s">
        <v>174</v>
      </c>
      <c r="C112" s="91" t="s">
        <v>174</v>
      </c>
      <c r="D112" s="9"/>
    </row>
    <row r="113" spans="1:4">
      <c r="A113">
        <v>113</v>
      </c>
      <c r="B113" s="91" t="s">
        <v>175</v>
      </c>
      <c r="C113" s="91" t="s">
        <v>175</v>
      </c>
      <c r="D113" s="9"/>
    </row>
    <row r="114" spans="1:4">
      <c r="A114">
        <v>114</v>
      </c>
      <c r="B114" s="91" t="s">
        <v>176</v>
      </c>
      <c r="C114" s="91" t="s">
        <v>176</v>
      </c>
      <c r="D114" s="9"/>
    </row>
    <row r="115" spans="1:4">
      <c r="A115">
        <v>115</v>
      </c>
      <c r="B115" s="91" t="s">
        <v>336</v>
      </c>
      <c r="C115" s="91" t="s">
        <v>336</v>
      </c>
      <c r="D115" s="9"/>
    </row>
    <row r="116" spans="1:4">
      <c r="A116">
        <v>116</v>
      </c>
      <c r="B116" s="91" t="s">
        <v>178</v>
      </c>
      <c r="C116" s="91" t="s">
        <v>178</v>
      </c>
      <c r="D116" s="9"/>
    </row>
    <row r="117" spans="1:4">
      <c r="A117">
        <v>117</v>
      </c>
      <c r="B117" s="91" t="s">
        <v>337</v>
      </c>
      <c r="C117" s="91" t="s">
        <v>337</v>
      </c>
      <c r="D117" s="9"/>
    </row>
    <row r="118" spans="1:4">
      <c r="A118">
        <v>118</v>
      </c>
      <c r="B118" s="91" t="s">
        <v>179</v>
      </c>
      <c r="C118" s="91" t="s">
        <v>179</v>
      </c>
      <c r="D118" s="9"/>
    </row>
    <row r="119" spans="1:4">
      <c r="A119">
        <v>119</v>
      </c>
      <c r="B119" s="91" t="s">
        <v>180</v>
      </c>
      <c r="C119" s="91" t="s">
        <v>180</v>
      </c>
      <c r="D119" s="9"/>
    </row>
    <row r="120" spans="1:4">
      <c r="A120">
        <v>120</v>
      </c>
      <c r="B120" s="91" t="s">
        <v>181</v>
      </c>
      <c r="C120" s="91" t="s">
        <v>181</v>
      </c>
      <c r="D120" s="9"/>
    </row>
    <row r="121" spans="1:4">
      <c r="A121">
        <v>121</v>
      </c>
      <c r="B121" s="91" t="s">
        <v>182</v>
      </c>
      <c r="C121" s="91" t="s">
        <v>182</v>
      </c>
      <c r="D121" s="9"/>
    </row>
    <row r="122" spans="1:4">
      <c r="A122">
        <v>122</v>
      </c>
      <c r="B122" s="91" t="s">
        <v>338</v>
      </c>
      <c r="C122" s="91" t="s">
        <v>338</v>
      </c>
      <c r="D122" s="9"/>
    </row>
    <row r="123" spans="1:4">
      <c r="A123">
        <v>123</v>
      </c>
      <c r="B123" s="91" t="s">
        <v>183</v>
      </c>
      <c r="C123" s="91" t="s">
        <v>183</v>
      </c>
      <c r="D123" s="9"/>
    </row>
    <row r="124" spans="1:4">
      <c r="A124">
        <v>124</v>
      </c>
      <c r="B124" s="91" t="s">
        <v>184</v>
      </c>
      <c r="C124" s="91" t="s">
        <v>184</v>
      </c>
      <c r="D124" s="9"/>
    </row>
    <row r="125" spans="1:4">
      <c r="A125">
        <v>125</v>
      </c>
      <c r="B125" s="91" t="s">
        <v>185</v>
      </c>
      <c r="C125" s="91" t="s">
        <v>185</v>
      </c>
      <c r="D125" s="9"/>
    </row>
    <row r="126" spans="1:4">
      <c r="A126">
        <v>126</v>
      </c>
      <c r="B126" s="91" t="s">
        <v>186</v>
      </c>
      <c r="C126" s="91" t="s">
        <v>186</v>
      </c>
      <c r="D126" s="9"/>
    </row>
    <row r="127" spans="1:4">
      <c r="A127">
        <v>127</v>
      </c>
      <c r="B127" s="91" t="s">
        <v>187</v>
      </c>
      <c r="C127" s="91" t="s">
        <v>187</v>
      </c>
      <c r="D127" s="9"/>
    </row>
    <row r="128" spans="1:4">
      <c r="A128">
        <v>128</v>
      </c>
      <c r="B128" s="91" t="s">
        <v>188</v>
      </c>
      <c r="C128" s="91" t="s">
        <v>188</v>
      </c>
      <c r="D128" s="9"/>
    </row>
    <row r="129" spans="1:4">
      <c r="A129">
        <v>129</v>
      </c>
      <c r="B129" s="91" t="s">
        <v>189</v>
      </c>
      <c r="C129" s="91" t="s">
        <v>189</v>
      </c>
      <c r="D129" s="9"/>
    </row>
    <row r="130" spans="1:4">
      <c r="A130">
        <v>130</v>
      </c>
      <c r="B130" s="91" t="s">
        <v>190</v>
      </c>
      <c r="C130" s="91" t="s">
        <v>190</v>
      </c>
      <c r="D130" s="9"/>
    </row>
    <row r="131" spans="1:4">
      <c r="A131">
        <v>131</v>
      </c>
      <c r="B131" s="91" t="s">
        <v>191</v>
      </c>
      <c r="C131" s="91" t="s">
        <v>191</v>
      </c>
      <c r="D131" s="9"/>
    </row>
    <row r="132" spans="1:4">
      <c r="A132">
        <v>132</v>
      </c>
      <c r="B132" s="91" t="s">
        <v>339</v>
      </c>
      <c r="C132" s="91" t="s">
        <v>339</v>
      </c>
      <c r="D132" s="9"/>
    </row>
    <row r="133" spans="1:4">
      <c r="A133">
        <v>133</v>
      </c>
      <c r="B133" s="91" t="s">
        <v>192</v>
      </c>
      <c r="C133" s="91" t="s">
        <v>192</v>
      </c>
      <c r="D133" s="9"/>
    </row>
    <row r="134" spans="1:4">
      <c r="A134">
        <v>134</v>
      </c>
      <c r="B134" s="91" t="s">
        <v>193</v>
      </c>
      <c r="C134" s="91" t="s">
        <v>193</v>
      </c>
      <c r="D134" s="9"/>
    </row>
    <row r="135" spans="1:4">
      <c r="A135">
        <v>135</v>
      </c>
      <c r="B135" s="91" t="s">
        <v>194</v>
      </c>
      <c r="C135" s="91" t="s">
        <v>194</v>
      </c>
      <c r="D135" s="9"/>
    </row>
    <row r="136" spans="1:4">
      <c r="A136">
        <v>136</v>
      </c>
      <c r="B136" s="91" t="s">
        <v>195</v>
      </c>
      <c r="C136" s="91" t="s">
        <v>195</v>
      </c>
      <c r="D136" s="9"/>
    </row>
    <row r="137" spans="1:4">
      <c r="A137">
        <v>137</v>
      </c>
      <c r="B137" s="91" t="s">
        <v>196</v>
      </c>
      <c r="C137" s="91" t="s">
        <v>196</v>
      </c>
    </row>
    <row r="138" spans="1:4">
      <c r="A138">
        <v>138</v>
      </c>
      <c r="B138" s="91" t="s">
        <v>340</v>
      </c>
      <c r="C138" s="91" t="s">
        <v>340</v>
      </c>
    </row>
    <row r="139" spans="1:4">
      <c r="A139">
        <v>139</v>
      </c>
      <c r="B139" s="91" t="s">
        <v>197</v>
      </c>
      <c r="C139" s="91" t="s">
        <v>197</v>
      </c>
    </row>
    <row r="140" spans="1:4">
      <c r="A140">
        <v>140</v>
      </c>
      <c r="B140" s="91" t="s">
        <v>198</v>
      </c>
      <c r="C140" s="91" t="s">
        <v>198</v>
      </c>
    </row>
    <row r="141" spans="1:4">
      <c r="A141">
        <v>141</v>
      </c>
      <c r="B141" s="91" t="s">
        <v>341</v>
      </c>
      <c r="C141" s="91" t="s">
        <v>341</v>
      </c>
    </row>
    <row r="142" spans="1:4">
      <c r="A142">
        <v>142</v>
      </c>
      <c r="B142" s="91" t="s">
        <v>177</v>
      </c>
      <c r="C142" s="91" t="s">
        <v>177</v>
      </c>
    </row>
    <row r="143" spans="1:4">
      <c r="A143">
        <v>143</v>
      </c>
      <c r="B143" s="91" t="s">
        <v>199</v>
      </c>
      <c r="C143" s="91" t="s">
        <v>199</v>
      </c>
    </row>
    <row r="144" spans="1:4">
      <c r="A144">
        <v>144</v>
      </c>
      <c r="B144" s="91" t="s">
        <v>342</v>
      </c>
      <c r="C144" s="91" t="s">
        <v>342</v>
      </c>
    </row>
    <row r="145" spans="1:3">
      <c r="A145">
        <v>145</v>
      </c>
      <c r="B145" s="91" t="s">
        <v>343</v>
      </c>
      <c r="C145" s="91" t="s">
        <v>343</v>
      </c>
    </row>
    <row r="146" spans="1:3">
      <c r="A146">
        <v>146</v>
      </c>
      <c r="B146" s="91" t="s">
        <v>344</v>
      </c>
      <c r="C146" s="91" t="s">
        <v>344</v>
      </c>
    </row>
    <row r="147" spans="1:3">
      <c r="A147">
        <v>147</v>
      </c>
      <c r="B147" s="91" t="s">
        <v>345</v>
      </c>
      <c r="C147" s="91" t="s">
        <v>345</v>
      </c>
    </row>
    <row r="148" spans="1:3">
      <c r="A148">
        <v>148</v>
      </c>
      <c r="B148" s="91" t="s">
        <v>200</v>
      </c>
      <c r="C148" s="91" t="s">
        <v>200</v>
      </c>
    </row>
    <row r="149" spans="1:3">
      <c r="A149">
        <v>149</v>
      </c>
      <c r="B149" s="91" t="s">
        <v>201</v>
      </c>
      <c r="C149" s="91" t="s">
        <v>201</v>
      </c>
    </row>
    <row r="150" spans="1:3">
      <c r="A150">
        <v>150</v>
      </c>
      <c r="B150" s="91" t="s">
        <v>202</v>
      </c>
      <c r="C150" s="91" t="s">
        <v>202</v>
      </c>
    </row>
    <row r="151" spans="1:3">
      <c r="A151">
        <v>151</v>
      </c>
      <c r="B151" s="91" t="s">
        <v>203</v>
      </c>
      <c r="C151" s="91" t="s">
        <v>203</v>
      </c>
    </row>
    <row r="152" spans="1:3">
      <c r="A152">
        <v>152</v>
      </c>
      <c r="B152" s="91" t="s">
        <v>346</v>
      </c>
      <c r="C152" s="91" t="s">
        <v>346</v>
      </c>
    </row>
    <row r="153" spans="1:3">
      <c r="A153">
        <v>153</v>
      </c>
      <c r="B153" s="91" t="s">
        <v>204</v>
      </c>
      <c r="C153" s="91" t="s">
        <v>204</v>
      </c>
    </row>
    <row r="154" spans="1:3">
      <c r="A154">
        <v>154</v>
      </c>
      <c r="B154" s="91" t="s">
        <v>347</v>
      </c>
      <c r="C154" s="91" t="s">
        <v>347</v>
      </c>
    </row>
    <row r="155" spans="1:3">
      <c r="A155">
        <v>155</v>
      </c>
      <c r="B155" s="91" t="s">
        <v>205</v>
      </c>
      <c r="C155" s="91" t="s">
        <v>205</v>
      </c>
    </row>
    <row r="156" spans="1:3">
      <c r="A156">
        <v>156</v>
      </c>
      <c r="B156" s="91" t="s">
        <v>348</v>
      </c>
      <c r="C156" s="91" t="s">
        <v>348</v>
      </c>
    </row>
    <row r="157" spans="1:3">
      <c r="A157">
        <v>157</v>
      </c>
      <c r="B157" s="91" t="s">
        <v>349</v>
      </c>
      <c r="C157" s="91" t="s">
        <v>349</v>
      </c>
    </row>
    <row r="158" spans="1:3">
      <c r="A158">
        <v>158</v>
      </c>
      <c r="B158" s="91" t="s">
        <v>206</v>
      </c>
      <c r="C158" s="91" t="s">
        <v>206</v>
      </c>
    </row>
    <row r="159" spans="1:3">
      <c r="A159">
        <v>159</v>
      </c>
      <c r="B159" s="91" t="s">
        <v>207</v>
      </c>
      <c r="C159" s="91" t="s">
        <v>207</v>
      </c>
    </row>
    <row r="160" spans="1:3">
      <c r="A160">
        <v>160</v>
      </c>
      <c r="B160" s="91" t="s">
        <v>208</v>
      </c>
      <c r="C160" s="91" t="s">
        <v>208</v>
      </c>
    </row>
    <row r="161" spans="1:3">
      <c r="A161">
        <v>161</v>
      </c>
      <c r="B161" s="91" t="s">
        <v>209</v>
      </c>
      <c r="C161" s="91" t="s">
        <v>209</v>
      </c>
    </row>
    <row r="162" spans="1:3">
      <c r="A162">
        <v>162</v>
      </c>
      <c r="B162" s="91" t="s">
        <v>210</v>
      </c>
      <c r="C162" s="91" t="s">
        <v>210</v>
      </c>
    </row>
    <row r="163" spans="1:3">
      <c r="A163">
        <v>163</v>
      </c>
      <c r="B163" s="91" t="s">
        <v>211</v>
      </c>
      <c r="C163" s="91" t="s">
        <v>211</v>
      </c>
    </row>
    <row r="164" spans="1:3">
      <c r="A164">
        <v>164</v>
      </c>
      <c r="B164" s="91" t="s">
        <v>350</v>
      </c>
      <c r="C164" s="91" t="s">
        <v>350</v>
      </c>
    </row>
    <row r="165" spans="1:3">
      <c r="A165">
        <v>165</v>
      </c>
      <c r="B165" s="91" t="s">
        <v>212</v>
      </c>
      <c r="C165" s="91" t="s">
        <v>212</v>
      </c>
    </row>
    <row r="166" spans="1:3">
      <c r="A166">
        <v>166</v>
      </c>
      <c r="B166" s="91" t="s">
        <v>213</v>
      </c>
      <c r="C166" s="91" t="s">
        <v>213</v>
      </c>
    </row>
    <row r="167" spans="1:3">
      <c r="A167">
        <v>167</v>
      </c>
      <c r="B167" s="91" t="s">
        <v>19</v>
      </c>
      <c r="C167" s="91" t="s">
        <v>19</v>
      </c>
    </row>
    <row r="168" spans="1:3">
      <c r="A168">
        <v>168</v>
      </c>
      <c r="B168" s="91" t="s">
        <v>214</v>
      </c>
      <c r="C168" s="91" t="s">
        <v>214</v>
      </c>
    </row>
    <row r="169" spans="1:3">
      <c r="A169">
        <v>169</v>
      </c>
      <c r="B169" s="91" t="s">
        <v>351</v>
      </c>
      <c r="C169" s="91" t="s">
        <v>351</v>
      </c>
    </row>
    <row r="170" spans="1:3">
      <c r="A170">
        <v>170</v>
      </c>
      <c r="B170" s="91" t="s">
        <v>215</v>
      </c>
      <c r="C170" s="91" t="s">
        <v>215</v>
      </c>
    </row>
    <row r="171" spans="1:3">
      <c r="A171">
        <v>171</v>
      </c>
      <c r="B171" s="91" t="s">
        <v>216</v>
      </c>
      <c r="C171" s="91" t="s">
        <v>216</v>
      </c>
    </row>
    <row r="172" spans="1:3">
      <c r="A172">
        <v>172</v>
      </c>
      <c r="B172" s="91" t="s">
        <v>217</v>
      </c>
      <c r="C172" s="91" t="s">
        <v>217</v>
      </c>
    </row>
    <row r="173" spans="1:3">
      <c r="A173">
        <v>173</v>
      </c>
      <c r="B173" s="91" t="s">
        <v>352</v>
      </c>
      <c r="C173" s="91" t="s">
        <v>352</v>
      </c>
    </row>
    <row r="174" spans="1:3">
      <c r="A174">
        <v>174</v>
      </c>
      <c r="B174" s="91" t="s">
        <v>353</v>
      </c>
      <c r="C174" s="91" t="s">
        <v>353</v>
      </c>
    </row>
    <row r="175" spans="1:3">
      <c r="A175">
        <v>175</v>
      </c>
      <c r="B175" s="91" t="s">
        <v>218</v>
      </c>
      <c r="C175" s="91" t="s">
        <v>218</v>
      </c>
    </row>
    <row r="176" spans="1:3">
      <c r="A176">
        <v>176</v>
      </c>
      <c r="B176" s="91" t="s">
        <v>354</v>
      </c>
      <c r="C176" s="91" t="s">
        <v>354</v>
      </c>
    </row>
    <row r="177" spans="1:3">
      <c r="A177">
        <v>177</v>
      </c>
      <c r="B177" s="91" t="s">
        <v>219</v>
      </c>
      <c r="C177" s="91" t="s">
        <v>219</v>
      </c>
    </row>
    <row r="178" spans="1:3">
      <c r="A178">
        <v>178</v>
      </c>
      <c r="B178" s="91" t="s">
        <v>220</v>
      </c>
      <c r="C178" s="91" t="s">
        <v>220</v>
      </c>
    </row>
    <row r="179" spans="1:3">
      <c r="A179">
        <v>179</v>
      </c>
      <c r="B179" s="91" t="s">
        <v>355</v>
      </c>
      <c r="C179" s="91" t="s">
        <v>355</v>
      </c>
    </row>
    <row r="180" spans="1:3">
      <c r="A180">
        <v>180</v>
      </c>
      <c r="B180" s="91" t="s">
        <v>221</v>
      </c>
      <c r="C180" s="91" t="s">
        <v>221</v>
      </c>
    </row>
    <row r="181" spans="1:3">
      <c r="A181">
        <v>181</v>
      </c>
      <c r="B181" s="91" t="s">
        <v>222</v>
      </c>
      <c r="C181" s="91" t="s">
        <v>222</v>
      </c>
    </row>
    <row r="182" spans="1:3">
      <c r="A182">
        <v>182</v>
      </c>
      <c r="B182" s="91" t="s">
        <v>223</v>
      </c>
      <c r="C182" s="91" t="s">
        <v>223</v>
      </c>
    </row>
    <row r="183" spans="1:3">
      <c r="A183">
        <v>183</v>
      </c>
      <c r="B183" s="91" t="s">
        <v>224</v>
      </c>
      <c r="C183" s="91" t="s">
        <v>224</v>
      </c>
    </row>
    <row r="184" spans="1:3">
      <c r="A184">
        <v>184</v>
      </c>
      <c r="B184" s="91" t="s">
        <v>225</v>
      </c>
      <c r="C184" s="91" t="s">
        <v>225</v>
      </c>
    </row>
    <row r="185" spans="1:3">
      <c r="A185">
        <v>185</v>
      </c>
      <c r="B185" s="91" t="s">
        <v>356</v>
      </c>
      <c r="C185" s="91" t="s">
        <v>356</v>
      </c>
    </row>
    <row r="186" spans="1:3">
      <c r="A186">
        <v>186</v>
      </c>
      <c r="B186" s="91" t="s">
        <v>357</v>
      </c>
      <c r="C186" s="91" t="s">
        <v>357</v>
      </c>
    </row>
    <row r="187" spans="1:3">
      <c r="A187">
        <v>187</v>
      </c>
      <c r="B187" s="91" t="s">
        <v>226</v>
      </c>
      <c r="C187" s="91" t="s">
        <v>226</v>
      </c>
    </row>
    <row r="188" spans="1:3">
      <c r="A188">
        <v>188</v>
      </c>
      <c r="B188" s="91" t="s">
        <v>358</v>
      </c>
      <c r="C188" s="91" t="s">
        <v>358</v>
      </c>
    </row>
    <row r="189" spans="1:3">
      <c r="A189">
        <v>189</v>
      </c>
      <c r="B189" s="91" t="s">
        <v>227</v>
      </c>
      <c r="C189" s="91" t="s">
        <v>227</v>
      </c>
    </row>
    <row r="190" spans="1:3">
      <c r="A190">
        <v>190</v>
      </c>
      <c r="B190" s="91" t="s">
        <v>359</v>
      </c>
      <c r="C190" s="91" t="s">
        <v>359</v>
      </c>
    </row>
    <row r="191" spans="1:3">
      <c r="A191">
        <v>191</v>
      </c>
      <c r="B191" s="91" t="s">
        <v>228</v>
      </c>
      <c r="C191" s="91" t="s">
        <v>228</v>
      </c>
    </row>
    <row r="192" spans="1:3">
      <c r="A192">
        <v>192</v>
      </c>
      <c r="B192" s="91" t="s">
        <v>360</v>
      </c>
      <c r="C192" s="91" t="s">
        <v>360</v>
      </c>
    </row>
    <row r="193" spans="1:3">
      <c r="A193">
        <v>193</v>
      </c>
      <c r="B193" s="91" t="s">
        <v>229</v>
      </c>
      <c r="C193" s="91" t="s">
        <v>229</v>
      </c>
    </row>
    <row r="194" spans="1:3">
      <c r="A194">
        <v>194</v>
      </c>
      <c r="B194" s="91" t="s">
        <v>230</v>
      </c>
      <c r="C194" s="91" t="s">
        <v>230</v>
      </c>
    </row>
    <row r="195" spans="1:3">
      <c r="A195">
        <v>195</v>
      </c>
      <c r="B195" s="91" t="s">
        <v>231</v>
      </c>
      <c r="C195" s="91" t="s">
        <v>231</v>
      </c>
    </row>
    <row r="196" spans="1:3">
      <c r="A196">
        <v>196</v>
      </c>
      <c r="B196" s="91" t="s">
        <v>232</v>
      </c>
      <c r="C196" s="91" t="s">
        <v>232</v>
      </c>
    </row>
    <row r="197" spans="1:3">
      <c r="A197">
        <v>197</v>
      </c>
      <c r="B197" s="91" t="s">
        <v>233</v>
      </c>
      <c r="C197" s="91" t="s">
        <v>233</v>
      </c>
    </row>
    <row r="198" spans="1:3">
      <c r="A198">
        <v>198</v>
      </c>
      <c r="B198" s="91" t="s">
        <v>234</v>
      </c>
      <c r="C198" s="91" t="s">
        <v>234</v>
      </c>
    </row>
    <row r="199" spans="1:3">
      <c r="A199">
        <v>199</v>
      </c>
      <c r="B199" s="91" t="s">
        <v>361</v>
      </c>
      <c r="C199" s="91" t="s">
        <v>361</v>
      </c>
    </row>
    <row r="200" spans="1:3">
      <c r="A200">
        <v>200</v>
      </c>
      <c r="B200" s="91" t="s">
        <v>362</v>
      </c>
      <c r="C200" s="91" t="s">
        <v>362</v>
      </c>
    </row>
    <row r="201" spans="1:3">
      <c r="A201">
        <v>201</v>
      </c>
      <c r="B201" s="91" t="s">
        <v>237</v>
      </c>
      <c r="C201" s="91" t="s">
        <v>237</v>
      </c>
    </row>
    <row r="202" spans="1:3">
      <c r="A202">
        <v>202</v>
      </c>
      <c r="B202" s="91" t="s">
        <v>238</v>
      </c>
      <c r="C202" s="91" t="s">
        <v>238</v>
      </c>
    </row>
    <row r="203" spans="1:3">
      <c r="A203">
        <v>203</v>
      </c>
      <c r="B203" s="91" t="s">
        <v>363</v>
      </c>
      <c r="C203" s="91" t="s">
        <v>363</v>
      </c>
    </row>
    <row r="204" spans="1:3">
      <c r="A204">
        <v>204</v>
      </c>
      <c r="B204" s="91" t="s">
        <v>364</v>
      </c>
      <c r="C204" s="91" t="s">
        <v>364</v>
      </c>
    </row>
    <row r="205" spans="1:3">
      <c r="A205">
        <v>205</v>
      </c>
      <c r="B205" s="91" t="s">
        <v>240</v>
      </c>
      <c r="C205" s="91" t="s">
        <v>240</v>
      </c>
    </row>
    <row r="206" spans="1:3">
      <c r="A206">
        <v>206</v>
      </c>
      <c r="B206" s="91" t="s">
        <v>241</v>
      </c>
      <c r="C206" s="91" t="s">
        <v>241</v>
      </c>
    </row>
    <row r="207" spans="1:3">
      <c r="A207">
        <v>207</v>
      </c>
      <c r="B207" s="91" t="s">
        <v>242</v>
      </c>
      <c r="C207" s="91" t="s">
        <v>242</v>
      </c>
    </row>
    <row r="208" spans="1:3">
      <c r="A208">
        <v>208</v>
      </c>
      <c r="B208" s="91" t="s">
        <v>243</v>
      </c>
      <c r="C208" s="91" t="s">
        <v>243</v>
      </c>
    </row>
    <row r="209" spans="1:3">
      <c r="A209">
        <v>209</v>
      </c>
      <c r="B209" s="91" t="s">
        <v>365</v>
      </c>
      <c r="C209" s="91" t="s">
        <v>365</v>
      </c>
    </row>
    <row r="210" spans="1:3">
      <c r="A210">
        <v>210</v>
      </c>
      <c r="B210" s="91" t="s">
        <v>244</v>
      </c>
      <c r="C210" s="91" t="s">
        <v>244</v>
      </c>
    </row>
    <row r="211" spans="1:3">
      <c r="A211">
        <v>211</v>
      </c>
      <c r="B211" s="91" t="s">
        <v>239</v>
      </c>
      <c r="C211" s="91" t="s">
        <v>239</v>
      </c>
    </row>
    <row r="212" spans="1:3">
      <c r="A212">
        <v>212</v>
      </c>
      <c r="B212" s="91" t="s">
        <v>366</v>
      </c>
      <c r="C212" s="91" t="s">
        <v>366</v>
      </c>
    </row>
    <row r="213" spans="1:3">
      <c r="A213">
        <v>213</v>
      </c>
      <c r="B213" s="91" t="s">
        <v>245</v>
      </c>
      <c r="C213" s="91" t="s">
        <v>245</v>
      </c>
    </row>
    <row r="214" spans="1:3">
      <c r="A214">
        <v>214</v>
      </c>
      <c r="B214" s="91" t="s">
        <v>246</v>
      </c>
      <c r="C214" s="91" t="s">
        <v>246</v>
      </c>
    </row>
    <row r="215" spans="1:3">
      <c r="A215">
        <v>215</v>
      </c>
      <c r="B215" s="91" t="s">
        <v>247</v>
      </c>
      <c r="C215" s="91" t="s">
        <v>247</v>
      </c>
    </row>
    <row r="216" spans="1:3">
      <c r="A216">
        <v>216</v>
      </c>
      <c r="B216" s="91" t="s">
        <v>248</v>
      </c>
      <c r="C216" s="91" t="s">
        <v>248</v>
      </c>
    </row>
    <row r="217" spans="1:3">
      <c r="A217">
        <v>217</v>
      </c>
      <c r="B217" s="91" t="s">
        <v>236</v>
      </c>
      <c r="C217" s="91" t="s">
        <v>236</v>
      </c>
    </row>
    <row r="218" spans="1:3">
      <c r="A218">
        <v>218</v>
      </c>
      <c r="B218" s="91" t="s">
        <v>367</v>
      </c>
      <c r="C218" s="91" t="s">
        <v>367</v>
      </c>
    </row>
    <row r="219" spans="1:3">
      <c r="A219">
        <v>219</v>
      </c>
      <c r="B219" s="91" t="s">
        <v>249</v>
      </c>
      <c r="C219" s="91" t="s">
        <v>249</v>
      </c>
    </row>
    <row r="220" spans="1:3">
      <c r="A220">
        <v>220</v>
      </c>
      <c r="B220" s="91" t="s">
        <v>250</v>
      </c>
      <c r="C220" s="91" t="s">
        <v>250</v>
      </c>
    </row>
    <row r="221" spans="1:3">
      <c r="A221">
        <v>221</v>
      </c>
      <c r="B221" s="91" t="s">
        <v>251</v>
      </c>
      <c r="C221" s="91" t="s">
        <v>251</v>
      </c>
    </row>
    <row r="222" spans="1:3">
      <c r="A222">
        <v>222</v>
      </c>
      <c r="B222" s="91" t="s">
        <v>252</v>
      </c>
      <c r="C222" s="91" t="s">
        <v>252</v>
      </c>
    </row>
    <row r="223" spans="1:3">
      <c r="A223">
        <v>223</v>
      </c>
      <c r="B223" s="91" t="s">
        <v>368</v>
      </c>
      <c r="C223" s="91" t="s">
        <v>368</v>
      </c>
    </row>
    <row r="224" spans="1:3">
      <c r="A224">
        <v>224</v>
      </c>
      <c r="B224" s="91" t="s">
        <v>253</v>
      </c>
      <c r="C224" s="91" t="s">
        <v>253</v>
      </c>
    </row>
    <row r="225" spans="1:3">
      <c r="A225">
        <v>225</v>
      </c>
      <c r="B225" s="91" t="s">
        <v>254</v>
      </c>
      <c r="C225" s="91" t="s">
        <v>254</v>
      </c>
    </row>
    <row r="226" spans="1:3">
      <c r="A226">
        <v>226</v>
      </c>
      <c r="B226" s="91" t="s">
        <v>369</v>
      </c>
      <c r="C226" s="91" t="s">
        <v>369</v>
      </c>
    </row>
    <row r="227" spans="1:3">
      <c r="A227">
        <v>227</v>
      </c>
      <c r="B227" s="91" t="s">
        <v>370</v>
      </c>
      <c r="C227" s="91" t="s">
        <v>370</v>
      </c>
    </row>
    <row r="228" spans="1:3">
      <c r="A228">
        <v>228</v>
      </c>
      <c r="B228" s="91" t="s">
        <v>20</v>
      </c>
      <c r="C228" s="91" t="s">
        <v>20</v>
      </c>
    </row>
    <row r="229" spans="1:3">
      <c r="A229">
        <v>229</v>
      </c>
      <c r="B229" s="91" t="s">
        <v>255</v>
      </c>
      <c r="C229" s="91" t="s">
        <v>255</v>
      </c>
    </row>
    <row r="230" spans="1:3">
      <c r="A230">
        <v>230</v>
      </c>
      <c r="B230" s="91" t="s">
        <v>256</v>
      </c>
      <c r="C230" s="91" t="s">
        <v>256</v>
      </c>
    </row>
    <row r="231" spans="1:3">
      <c r="A231">
        <v>231</v>
      </c>
      <c r="B231" s="91" t="s">
        <v>257</v>
      </c>
      <c r="C231" s="91" t="s">
        <v>257</v>
      </c>
    </row>
    <row r="232" spans="1:3">
      <c r="A232">
        <v>232</v>
      </c>
      <c r="B232" s="91" t="s">
        <v>259</v>
      </c>
      <c r="C232" s="91" t="s">
        <v>259</v>
      </c>
    </row>
    <row r="233" spans="1:3">
      <c r="A233">
        <v>233</v>
      </c>
      <c r="B233" s="91" t="s">
        <v>260</v>
      </c>
      <c r="C233" s="91" t="s">
        <v>260</v>
      </c>
    </row>
    <row r="234" spans="1:3">
      <c r="A234">
        <v>234</v>
      </c>
      <c r="B234" s="91" t="s">
        <v>371</v>
      </c>
      <c r="C234" s="91" t="s">
        <v>371</v>
      </c>
    </row>
    <row r="235" spans="1:3">
      <c r="A235">
        <v>235</v>
      </c>
      <c r="B235" s="91" t="s">
        <v>261</v>
      </c>
      <c r="C235" s="91" t="s">
        <v>261</v>
      </c>
    </row>
    <row r="236" spans="1:3">
      <c r="A236">
        <v>236</v>
      </c>
      <c r="B236" s="91" t="s">
        <v>262</v>
      </c>
      <c r="C236" s="91" t="s">
        <v>262</v>
      </c>
    </row>
    <row r="237" spans="1:3">
      <c r="A237">
        <v>237</v>
      </c>
      <c r="B237" s="91" t="s">
        <v>263</v>
      </c>
      <c r="C237" s="91" t="s">
        <v>263</v>
      </c>
    </row>
    <row r="238" spans="1:3">
      <c r="A238">
        <v>238</v>
      </c>
      <c r="B238" s="91" t="s">
        <v>264</v>
      </c>
      <c r="C238" s="91" t="s">
        <v>264</v>
      </c>
    </row>
    <row r="239" spans="1:3">
      <c r="A239">
        <v>239</v>
      </c>
      <c r="B239" s="91" t="s">
        <v>265</v>
      </c>
      <c r="C239" s="91" t="s">
        <v>265</v>
      </c>
    </row>
    <row r="240" spans="1:3">
      <c r="A240">
        <v>240</v>
      </c>
      <c r="B240" s="91" t="s">
        <v>372</v>
      </c>
      <c r="C240" s="91" t="s">
        <v>372</v>
      </c>
    </row>
    <row r="241" spans="1:3">
      <c r="A241">
        <v>241</v>
      </c>
      <c r="B241" s="91" t="s">
        <v>266</v>
      </c>
      <c r="C241" s="91" t="s">
        <v>266</v>
      </c>
    </row>
    <row r="242" spans="1:3">
      <c r="A242">
        <v>242</v>
      </c>
      <c r="B242" s="91" t="s">
        <v>267</v>
      </c>
      <c r="C242" s="91" t="s">
        <v>267</v>
      </c>
    </row>
    <row r="243" spans="1:3">
      <c r="A243">
        <v>243</v>
      </c>
      <c r="B243" s="91" t="s">
        <v>268</v>
      </c>
      <c r="C243" s="91" t="s">
        <v>268</v>
      </c>
    </row>
    <row r="244" spans="1:3">
      <c r="A244">
        <v>244</v>
      </c>
      <c r="B244" s="91" t="s">
        <v>269</v>
      </c>
      <c r="C244" s="91" t="s">
        <v>269</v>
      </c>
    </row>
    <row r="245" spans="1:3">
      <c r="A245">
        <v>245</v>
      </c>
      <c r="B245" s="91" t="s">
        <v>270</v>
      </c>
      <c r="C245" s="91" t="s">
        <v>270</v>
      </c>
    </row>
    <row r="246" spans="1:3">
      <c r="A246">
        <v>246</v>
      </c>
      <c r="B246" s="91" t="s">
        <v>373</v>
      </c>
      <c r="C246" s="91" t="s">
        <v>373</v>
      </c>
    </row>
    <row r="247" spans="1:3">
      <c r="A247">
        <v>247</v>
      </c>
      <c r="B247" s="91" t="s">
        <v>271</v>
      </c>
      <c r="C247" s="91" t="s">
        <v>271</v>
      </c>
    </row>
    <row r="248" spans="1:3">
      <c r="A248">
        <v>248</v>
      </c>
      <c r="B248" s="91" t="s">
        <v>272</v>
      </c>
      <c r="C248" s="91" t="s">
        <v>272</v>
      </c>
    </row>
    <row r="249" spans="1:3">
      <c r="A249">
        <v>249</v>
      </c>
      <c r="B249" s="91" t="s">
        <v>273</v>
      </c>
      <c r="C249" s="91" t="s">
        <v>273</v>
      </c>
    </row>
    <row r="250" spans="1:3">
      <c r="A250">
        <v>250</v>
      </c>
      <c r="B250" s="91" t="s">
        <v>274</v>
      </c>
      <c r="C250" s="91" t="s">
        <v>274</v>
      </c>
    </row>
    <row r="251" spans="1:3">
      <c r="A251">
        <v>251</v>
      </c>
      <c r="B251" s="91" t="s">
        <v>258</v>
      </c>
      <c r="C251" s="91" t="s">
        <v>258</v>
      </c>
    </row>
    <row r="252" spans="1:3">
      <c r="A252">
        <v>252</v>
      </c>
      <c r="B252" s="91" t="s">
        <v>275</v>
      </c>
      <c r="C252" s="91" t="s">
        <v>275</v>
      </c>
    </row>
    <row r="253" spans="1:3">
      <c r="A253">
        <v>253</v>
      </c>
      <c r="B253" s="91" t="s">
        <v>374</v>
      </c>
      <c r="C253" s="91" t="s">
        <v>374</v>
      </c>
    </row>
    <row r="254" spans="1:3">
      <c r="A254">
        <v>254</v>
      </c>
      <c r="B254" s="91" t="s">
        <v>276</v>
      </c>
      <c r="C254" s="91" t="s">
        <v>276</v>
      </c>
    </row>
    <row r="255" spans="1:3">
      <c r="A255">
        <v>255</v>
      </c>
      <c r="B255" s="91" t="s">
        <v>21</v>
      </c>
      <c r="C255" s="91" t="s">
        <v>21</v>
      </c>
    </row>
    <row r="256" spans="1:3">
      <c r="A256">
        <v>256</v>
      </c>
      <c r="B256" s="91" t="s">
        <v>277</v>
      </c>
      <c r="C256" s="91" t="s">
        <v>277</v>
      </c>
    </row>
    <row r="257" spans="1:3">
      <c r="A257">
        <v>257</v>
      </c>
      <c r="B257" s="91" t="s">
        <v>375</v>
      </c>
      <c r="C257" s="91" t="s">
        <v>375</v>
      </c>
    </row>
    <row r="258" spans="1:3">
      <c r="A258">
        <v>258</v>
      </c>
      <c r="B258" s="91" t="s">
        <v>376</v>
      </c>
      <c r="C258" s="91" t="s">
        <v>376</v>
      </c>
    </row>
    <row r="259" spans="1:3">
      <c r="A259">
        <v>259</v>
      </c>
      <c r="B259" s="91" t="s">
        <v>285</v>
      </c>
      <c r="C259" s="91" t="s">
        <v>285</v>
      </c>
    </row>
    <row r="260" spans="1:3">
      <c r="A260">
        <v>260</v>
      </c>
      <c r="B260" s="91" t="s">
        <v>278</v>
      </c>
      <c r="C260" s="91" t="s">
        <v>278</v>
      </c>
    </row>
    <row r="261" spans="1:3">
      <c r="A261">
        <v>261</v>
      </c>
      <c r="B261" s="91" t="s">
        <v>279</v>
      </c>
      <c r="C261" s="91" t="s">
        <v>279</v>
      </c>
    </row>
    <row r="262" spans="1:3">
      <c r="A262">
        <v>262</v>
      </c>
      <c r="B262" s="91" t="s">
        <v>280</v>
      </c>
      <c r="C262" s="91" t="s">
        <v>280</v>
      </c>
    </row>
    <row r="263" spans="1:3">
      <c r="A263">
        <v>263</v>
      </c>
      <c r="B263" s="91" t="s">
        <v>235</v>
      </c>
      <c r="C263" s="91" t="s">
        <v>235</v>
      </c>
    </row>
    <row r="264" spans="1:3">
      <c r="A264">
        <v>264</v>
      </c>
      <c r="B264" s="91" t="s">
        <v>377</v>
      </c>
      <c r="C264" s="91" t="s">
        <v>377</v>
      </c>
    </row>
    <row r="265" spans="1:3">
      <c r="A265">
        <v>265</v>
      </c>
      <c r="B265" s="91" t="s">
        <v>281</v>
      </c>
      <c r="C265" s="91" t="s">
        <v>281</v>
      </c>
    </row>
    <row r="266" spans="1:3">
      <c r="A266">
        <v>266</v>
      </c>
      <c r="B266" s="91" t="s">
        <v>282</v>
      </c>
      <c r="C266" s="91" t="s">
        <v>282</v>
      </c>
    </row>
    <row r="267" spans="1:3">
      <c r="A267">
        <v>267</v>
      </c>
      <c r="B267" s="91" t="s">
        <v>283</v>
      </c>
      <c r="C267" s="91" t="s">
        <v>283</v>
      </c>
    </row>
    <row r="268" spans="1:3">
      <c r="A268">
        <v>268</v>
      </c>
      <c r="B268" s="91" t="s">
        <v>284</v>
      </c>
      <c r="C268" s="91" t="s">
        <v>284</v>
      </c>
    </row>
    <row r="269" spans="1:3">
      <c r="A269">
        <v>269</v>
      </c>
      <c r="B269" s="91" t="s">
        <v>286</v>
      </c>
      <c r="C269" s="91" t="s">
        <v>286</v>
      </c>
    </row>
    <row r="270" spans="1:3">
      <c r="A270">
        <v>270</v>
      </c>
      <c r="B270" s="91" t="s">
        <v>287</v>
      </c>
      <c r="C270" s="91" t="s">
        <v>287</v>
      </c>
    </row>
    <row r="271" spans="1:3">
      <c r="A271">
        <v>271</v>
      </c>
      <c r="B271" s="91" t="s">
        <v>378</v>
      </c>
      <c r="C271" s="91" t="s">
        <v>378</v>
      </c>
    </row>
    <row r="272" spans="1:3">
      <c r="A272">
        <v>272</v>
      </c>
      <c r="B272" s="91" t="s">
        <v>288</v>
      </c>
      <c r="C272" s="91" t="s">
        <v>288</v>
      </c>
    </row>
    <row r="273" spans="1:3">
      <c r="A273">
        <v>273</v>
      </c>
      <c r="B273" s="91" t="s">
        <v>289</v>
      </c>
      <c r="C273" s="91" t="s">
        <v>289</v>
      </c>
    </row>
    <row r="274" spans="1:3">
      <c r="A274">
        <v>274</v>
      </c>
      <c r="B274" s="91" t="s">
        <v>379</v>
      </c>
      <c r="C274" s="91" t="s">
        <v>379</v>
      </c>
    </row>
    <row r="275" spans="1:3">
      <c r="A275">
        <v>275</v>
      </c>
      <c r="B275" s="91" t="s">
        <v>290</v>
      </c>
      <c r="C275" s="91" t="s">
        <v>290</v>
      </c>
    </row>
    <row r="276" spans="1:3">
      <c r="A276">
        <v>276</v>
      </c>
      <c r="B276" s="91" t="s">
        <v>380</v>
      </c>
      <c r="C276" s="91" t="s">
        <v>380</v>
      </c>
    </row>
    <row r="277" spans="1:3">
      <c r="A277">
        <v>277</v>
      </c>
      <c r="B277" s="91" t="s">
        <v>291</v>
      </c>
      <c r="C277" s="91" t="s">
        <v>291</v>
      </c>
    </row>
    <row r="278" spans="1:3">
      <c r="A278">
        <v>278</v>
      </c>
      <c r="B278" s="91" t="s">
        <v>22</v>
      </c>
      <c r="C278" s="91" t="s">
        <v>22</v>
      </c>
    </row>
    <row r="279" spans="1:3">
      <c r="A279">
        <v>279</v>
      </c>
      <c r="B279" s="91" t="s">
        <v>292</v>
      </c>
      <c r="C279" s="91" t="s">
        <v>292</v>
      </c>
    </row>
    <row r="280" spans="1:3">
      <c r="A280">
        <v>280</v>
      </c>
      <c r="B280" s="91" t="s">
        <v>294</v>
      </c>
      <c r="C280" s="91" t="s">
        <v>294</v>
      </c>
    </row>
    <row r="281" spans="1:3">
      <c r="A281">
        <v>281</v>
      </c>
      <c r="B281" s="91" t="s">
        <v>293</v>
      </c>
      <c r="C281" s="91" t="s">
        <v>293</v>
      </c>
    </row>
    <row r="282" spans="1:3">
      <c r="A282">
        <v>282</v>
      </c>
      <c r="B282" s="91" t="s">
        <v>295</v>
      </c>
      <c r="C282" s="91" t="s">
        <v>295</v>
      </c>
    </row>
    <row r="283" spans="1:3">
      <c r="A283">
        <v>283</v>
      </c>
      <c r="B283" s="91" t="s">
        <v>381</v>
      </c>
      <c r="C283" s="91" t="s">
        <v>381</v>
      </c>
    </row>
    <row r="284" spans="1:3">
      <c r="A284">
        <v>284</v>
      </c>
      <c r="B284" s="91" t="s">
        <v>296</v>
      </c>
      <c r="C284" s="91" t="s">
        <v>296</v>
      </c>
    </row>
    <row r="285" spans="1:3">
      <c r="A285">
        <v>285</v>
      </c>
      <c r="B285" s="91" t="s">
        <v>382</v>
      </c>
      <c r="C285" s="91" t="s">
        <v>382</v>
      </c>
    </row>
    <row r="286" spans="1:3">
      <c r="A286">
        <v>286</v>
      </c>
      <c r="B286" s="91" t="s">
        <v>297</v>
      </c>
      <c r="C286" s="91" t="s">
        <v>297</v>
      </c>
    </row>
    <row r="287" spans="1:3">
      <c r="A287">
        <v>287</v>
      </c>
      <c r="B287" s="91" t="s">
        <v>298</v>
      </c>
      <c r="C287" s="91" t="s">
        <v>298</v>
      </c>
    </row>
    <row r="288" spans="1:3">
      <c r="A288">
        <v>288</v>
      </c>
      <c r="B288" s="91" t="s">
        <v>299</v>
      </c>
      <c r="C288" s="91" t="s">
        <v>299</v>
      </c>
    </row>
    <row r="289" spans="1:3">
      <c r="A289">
        <v>289</v>
      </c>
      <c r="B289" s="91" t="s">
        <v>300</v>
      </c>
      <c r="C289" s="91" t="s">
        <v>300</v>
      </c>
    </row>
    <row r="290" spans="1:3">
      <c r="A290">
        <v>290</v>
      </c>
      <c r="B290" s="91" t="s">
        <v>301</v>
      </c>
      <c r="C290" s="91" t="s">
        <v>301</v>
      </c>
    </row>
    <row r="291" spans="1:3">
      <c r="A291">
        <v>291</v>
      </c>
      <c r="B291" s="91" t="s">
        <v>302</v>
      </c>
      <c r="C291" s="91" t="s">
        <v>302</v>
      </c>
    </row>
    <row r="292" spans="1:3">
      <c r="A292">
        <v>292</v>
      </c>
      <c r="B292" s="91" t="s">
        <v>303</v>
      </c>
      <c r="C292" s="91" t="s">
        <v>303</v>
      </c>
    </row>
    <row r="293" spans="1:3">
      <c r="A293">
        <v>293</v>
      </c>
      <c r="B293" s="67" t="s">
        <v>383</v>
      </c>
      <c r="C293" s="67" t="s">
        <v>383</v>
      </c>
    </row>
    <row r="294" spans="1:3">
      <c r="A294">
        <v>294</v>
      </c>
      <c r="B294" s="91" t="s">
        <v>304</v>
      </c>
      <c r="C294" s="91" t="s">
        <v>304</v>
      </c>
    </row>
    <row r="295" spans="1:3">
      <c r="A295">
        <v>295</v>
      </c>
      <c r="B295" s="91" t="s">
        <v>305</v>
      </c>
      <c r="C295" s="91" t="s">
        <v>305</v>
      </c>
    </row>
    <row r="296" spans="1:3">
      <c r="A296">
        <v>296</v>
      </c>
      <c r="B296" s="91" t="s">
        <v>306</v>
      </c>
      <c r="C296" s="91" t="s">
        <v>306</v>
      </c>
    </row>
    <row r="297" spans="1:3">
      <c r="A297">
        <v>297</v>
      </c>
      <c r="B297" s="91" t="s">
        <v>37</v>
      </c>
      <c r="C297" s="91" t="s">
        <v>37</v>
      </c>
    </row>
    <row r="298" spans="1:3">
      <c r="A298">
        <v>298</v>
      </c>
      <c r="B298" s="91" t="s">
        <v>384</v>
      </c>
      <c r="C298" s="91" t="s">
        <v>384</v>
      </c>
    </row>
    <row r="299" spans="1:3">
      <c r="A299">
        <v>299</v>
      </c>
      <c r="B299" s="91" t="s">
        <v>385</v>
      </c>
      <c r="C299" s="91" t="s">
        <v>385</v>
      </c>
    </row>
    <row r="300" spans="1:3">
      <c r="A300">
        <v>300</v>
      </c>
      <c r="B300" s="91" t="s">
        <v>386</v>
      </c>
      <c r="C300" s="91" t="s">
        <v>386</v>
      </c>
    </row>
  </sheetData>
  <sheetProtection sheet="1" objects="1" scenarios="1"/>
  <phoneticPr fontId="0" type="noConversion"/>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codeName="Sheet1">
    <pageSetUpPr fitToPage="1"/>
  </sheetPr>
  <dimension ref="A2:M100"/>
  <sheetViews>
    <sheetView zoomScale="90" zoomScaleNormal="90" workbookViewId="0">
      <selection activeCell="C2" sqref="C2"/>
    </sheetView>
  </sheetViews>
  <sheetFormatPr defaultRowHeight="12.75"/>
  <cols>
    <col min="1" max="1" width="13.375" style="93" bestFit="1" customWidth="1"/>
    <col min="2" max="2" width="4.25" style="93" bestFit="1" customWidth="1"/>
    <col min="3" max="3" width="14.75" style="93" bestFit="1" customWidth="1"/>
    <col min="4" max="4" width="6.625" style="93" bestFit="1" customWidth="1"/>
    <col min="5" max="5" width="5.625" style="93" bestFit="1" customWidth="1"/>
    <col min="6" max="6" width="31.5" style="93" bestFit="1" customWidth="1"/>
    <col min="7" max="7" width="5.75" style="93" bestFit="1" customWidth="1"/>
    <col min="8" max="8" width="5.375" style="93" bestFit="1" customWidth="1"/>
    <col min="9" max="9" width="9.375" style="93" bestFit="1" customWidth="1"/>
    <col min="10" max="10" width="6.625" style="93" bestFit="1" customWidth="1"/>
    <col min="11" max="11" width="5.625" style="93" bestFit="1" customWidth="1"/>
    <col min="12" max="12" width="31.5" style="93" bestFit="1" customWidth="1"/>
    <col min="13" max="13" width="9.25" style="93" hidden="1" customWidth="1"/>
    <col min="14" max="16384" width="9" style="93"/>
  </cols>
  <sheetData>
    <row r="2" spans="1:13">
      <c r="A2" s="93" t="s">
        <v>387</v>
      </c>
      <c r="C2" s="93">
        <f>Results!B3</f>
        <v>0</v>
      </c>
    </row>
    <row r="3" spans="1:13">
      <c r="C3" s="93" t="str">
        <f>Results!B4</f>
        <v>Classical Period</v>
      </c>
    </row>
    <row r="4" spans="1:13">
      <c r="M4" s="93" t="s">
        <v>388</v>
      </c>
    </row>
    <row r="5" spans="1:13">
      <c r="B5" s="94">
        <f>Results!A8</f>
        <v>0</v>
      </c>
      <c r="C5" s="95">
        <f>Results!C8</f>
        <v>0</v>
      </c>
      <c r="D5" s="95">
        <f>Results!B8</f>
        <v>0</v>
      </c>
      <c r="E5" s="95">
        <f>Results!D8</f>
        <v>0</v>
      </c>
      <c r="F5" s="95" t="str">
        <f>Results!G8</f>
        <v/>
      </c>
      <c r="G5" s="95" t="s">
        <v>389</v>
      </c>
      <c r="H5" s="94" t="e">
        <f>VLOOKUP(B5,Results!$A$8:$AG$104,9,)</f>
        <v>#N/A</v>
      </c>
      <c r="I5" s="95" t="e">
        <f>VLOOKUP(H5,Results!A$8:$G$104,3,FALSE)</f>
        <v>#N/A</v>
      </c>
      <c r="J5" s="95" t="e">
        <f>VLOOKUP(H5,Results!$A$8:$G$104,2,FALSE)</f>
        <v>#N/A</v>
      </c>
      <c r="K5" s="95" t="e">
        <f>VLOOKUP(H5,Results!$A$8:$G$104,4,FALSE)</f>
        <v>#N/A</v>
      </c>
      <c r="L5" s="95" t="e">
        <f>VLOOKUP(H5,Results!$A$8:$G$104,7,FALSE)</f>
        <v>#N/A</v>
      </c>
      <c r="M5" s="96" t="e">
        <f>VLOOKUP(H5,$B$5:B5,1,FALSE)</f>
        <v>#N/A</v>
      </c>
    </row>
    <row r="6" spans="1:13">
      <c r="B6" s="94">
        <f>Results!A9</f>
        <v>0</v>
      </c>
      <c r="C6" s="95">
        <f>Results!C9</f>
        <v>0</v>
      </c>
      <c r="D6" s="95">
        <f>Results!B9</f>
        <v>0</v>
      </c>
      <c r="E6" s="95">
        <f>Results!D9</f>
        <v>0</v>
      </c>
      <c r="F6" s="95" t="str">
        <f>Results!G9</f>
        <v/>
      </c>
      <c r="G6" s="95" t="s">
        <v>389</v>
      </c>
      <c r="H6" s="94" t="e">
        <f>VLOOKUP(B6,Results!$A$8:$AG$104,9,)</f>
        <v>#N/A</v>
      </c>
      <c r="I6" s="95" t="e">
        <f>VLOOKUP(H6,Results!A$8:$G$104,3,FALSE)</f>
        <v>#N/A</v>
      </c>
      <c r="J6" s="95" t="e">
        <f>VLOOKUP(H6,Results!$A$8:$G$104,2,FALSE)</f>
        <v>#N/A</v>
      </c>
      <c r="K6" s="95" t="e">
        <f>VLOOKUP(H6,Results!$A$8:$G$104,4,FALSE)</f>
        <v>#N/A</v>
      </c>
      <c r="L6" s="95" t="e">
        <f>VLOOKUP(H6,Results!$A$8:$G$104,7,FALSE)</f>
        <v>#N/A</v>
      </c>
      <c r="M6" s="96" t="e">
        <f>VLOOKUP(H6,$B$5:B6,1,FALSE)</f>
        <v>#N/A</v>
      </c>
    </row>
    <row r="7" spans="1:13">
      <c r="B7" s="94">
        <f>Results!A10</f>
        <v>0</v>
      </c>
      <c r="C7" s="95">
        <f>Results!C10</f>
        <v>0</v>
      </c>
      <c r="D7" s="95">
        <f>Results!B10</f>
        <v>0</v>
      </c>
      <c r="E7" s="95">
        <f>Results!D10</f>
        <v>0</v>
      </c>
      <c r="F7" s="95" t="str">
        <f>Results!G10</f>
        <v/>
      </c>
      <c r="G7" s="95" t="s">
        <v>389</v>
      </c>
      <c r="H7" s="94" t="e">
        <f>VLOOKUP(B7,Results!$A$8:$AG$104,9,)</f>
        <v>#N/A</v>
      </c>
      <c r="I7" s="95" t="e">
        <f>VLOOKUP(H7,Results!A$8:$G$104,3,FALSE)</f>
        <v>#N/A</v>
      </c>
      <c r="J7" s="95" t="e">
        <f>VLOOKUP(H7,Results!$A$8:$G$104,2,FALSE)</f>
        <v>#N/A</v>
      </c>
      <c r="K7" s="95" t="e">
        <f>VLOOKUP(H7,Results!$A$8:$G$104,4,FALSE)</f>
        <v>#N/A</v>
      </c>
      <c r="L7" s="95" t="e">
        <f>VLOOKUP(H7,Results!$A$8:$G$104,7,FALSE)</f>
        <v>#N/A</v>
      </c>
      <c r="M7" s="96" t="e">
        <f>VLOOKUP(H7,$B$5:B7,1,FALSE)</f>
        <v>#N/A</v>
      </c>
    </row>
    <row r="8" spans="1:13">
      <c r="B8" s="94">
        <f>Results!A11</f>
        <v>0</v>
      </c>
      <c r="C8" s="95">
        <f>Results!C11</f>
        <v>0</v>
      </c>
      <c r="D8" s="95">
        <f>Results!B11</f>
        <v>0</v>
      </c>
      <c r="E8" s="95">
        <f>Results!D11</f>
        <v>0</v>
      </c>
      <c r="F8" s="95" t="str">
        <f>Results!G11</f>
        <v/>
      </c>
      <c r="G8" s="95" t="s">
        <v>389</v>
      </c>
      <c r="H8" s="94" t="e">
        <f>VLOOKUP(B8,Results!$A$8:$AG$104,9,)</f>
        <v>#N/A</v>
      </c>
      <c r="I8" s="95" t="e">
        <f>VLOOKUP(H8,Results!A$8:$G$104,3,FALSE)</f>
        <v>#N/A</v>
      </c>
      <c r="J8" s="95" t="e">
        <f>VLOOKUP(H8,Results!$A$8:$G$104,2,FALSE)</f>
        <v>#N/A</v>
      </c>
      <c r="K8" s="95" t="e">
        <f>VLOOKUP(H8,Results!$A$8:$G$104,4,FALSE)</f>
        <v>#N/A</v>
      </c>
      <c r="L8" s="95" t="e">
        <f>VLOOKUP(H8,Results!$A$8:$G$104,7,FALSE)</f>
        <v>#N/A</v>
      </c>
      <c r="M8" s="96" t="e">
        <f>VLOOKUP(H8,$B$5:B8,1,FALSE)</f>
        <v>#N/A</v>
      </c>
    </row>
    <row r="9" spans="1:13">
      <c r="B9" s="94">
        <f>Results!A12</f>
        <v>0</v>
      </c>
      <c r="C9" s="95">
        <f>Results!C12</f>
        <v>0</v>
      </c>
      <c r="D9" s="95">
        <f>Results!B12</f>
        <v>0</v>
      </c>
      <c r="E9" s="95">
        <f>Results!D12</f>
        <v>0</v>
      </c>
      <c r="F9" s="95" t="str">
        <f>Results!G12</f>
        <v/>
      </c>
      <c r="G9" s="95" t="s">
        <v>389</v>
      </c>
      <c r="H9" s="94" t="e">
        <f>VLOOKUP(B9,Results!$A$8:$AG$104,9,)</f>
        <v>#N/A</v>
      </c>
      <c r="I9" s="95" t="e">
        <f>VLOOKUP(H9,Results!A$8:$G$104,3,FALSE)</f>
        <v>#N/A</v>
      </c>
      <c r="J9" s="95" t="e">
        <f>VLOOKUP(H9,Results!$A$8:$G$104,2,FALSE)</f>
        <v>#N/A</v>
      </c>
      <c r="K9" s="95" t="e">
        <f>VLOOKUP(H9,Results!$A$8:$G$104,4,FALSE)</f>
        <v>#N/A</v>
      </c>
      <c r="L9" s="95" t="e">
        <f>VLOOKUP(H9,Results!$A$8:$G$104,7,FALSE)</f>
        <v>#N/A</v>
      </c>
      <c r="M9" s="96" t="e">
        <f>VLOOKUP(H9,$B$5:B9,1,FALSE)</f>
        <v>#N/A</v>
      </c>
    </row>
    <row r="10" spans="1:13">
      <c r="B10" s="94">
        <f>Results!A13</f>
        <v>0</v>
      </c>
      <c r="C10" s="95">
        <f>Results!C13</f>
        <v>0</v>
      </c>
      <c r="D10" s="95">
        <f>Results!B13</f>
        <v>0</v>
      </c>
      <c r="E10" s="95">
        <f>Results!D13</f>
        <v>0</v>
      </c>
      <c r="F10" s="95" t="str">
        <f>Results!G13</f>
        <v/>
      </c>
      <c r="G10" s="95" t="s">
        <v>389</v>
      </c>
      <c r="H10" s="94" t="e">
        <f>VLOOKUP(B10,Results!$A$8:$AG$104,9,)</f>
        <v>#N/A</v>
      </c>
      <c r="I10" s="95" t="e">
        <f>VLOOKUP(H10,Results!A$8:$G$104,3,FALSE)</f>
        <v>#N/A</v>
      </c>
      <c r="J10" s="95" t="e">
        <f>VLOOKUP(H10,Results!$A$8:$G$104,2,FALSE)</f>
        <v>#N/A</v>
      </c>
      <c r="K10" s="95" t="e">
        <f>VLOOKUP(H10,Results!$A$8:$G$104,4,FALSE)</f>
        <v>#N/A</v>
      </c>
      <c r="L10" s="95" t="e">
        <f>VLOOKUP(H10,Results!$A$8:$G$104,7,FALSE)</f>
        <v>#N/A</v>
      </c>
      <c r="M10" s="96" t="e">
        <f>VLOOKUP(H10,$B$5:B10,1,FALSE)</f>
        <v>#N/A</v>
      </c>
    </row>
    <row r="11" spans="1:13">
      <c r="B11" s="94">
        <f>Results!A14</f>
        <v>0</v>
      </c>
      <c r="C11" s="95">
        <f>Results!C14</f>
        <v>0</v>
      </c>
      <c r="D11" s="95">
        <f>Results!B14</f>
        <v>0</v>
      </c>
      <c r="E11" s="95">
        <f>Results!D14</f>
        <v>0</v>
      </c>
      <c r="F11" s="95" t="str">
        <f>Results!G14</f>
        <v/>
      </c>
      <c r="G11" s="95" t="s">
        <v>389</v>
      </c>
      <c r="H11" s="94" t="e">
        <f>VLOOKUP(B11,Results!$A$8:$AG$104,9,)</f>
        <v>#N/A</v>
      </c>
      <c r="I11" s="95" t="e">
        <f>VLOOKUP(H11,Results!A$8:$G$104,3,FALSE)</f>
        <v>#N/A</v>
      </c>
      <c r="J11" s="95" t="e">
        <f>VLOOKUP(H11,Results!$A$8:$G$104,2,FALSE)</f>
        <v>#N/A</v>
      </c>
      <c r="K11" s="95" t="e">
        <f>VLOOKUP(H11,Results!$A$8:$G$104,4,FALSE)</f>
        <v>#N/A</v>
      </c>
      <c r="L11" s="95" t="e">
        <f>VLOOKUP(H11,Results!$A$8:$G$104,7,FALSE)</f>
        <v>#N/A</v>
      </c>
      <c r="M11" s="96" t="e">
        <f>VLOOKUP(H11,$B$5:B11,1,FALSE)</f>
        <v>#N/A</v>
      </c>
    </row>
    <row r="12" spans="1:13">
      <c r="B12" s="94">
        <f>Results!A15</f>
        <v>0</v>
      </c>
      <c r="C12" s="95">
        <f>Results!C15</f>
        <v>0</v>
      </c>
      <c r="D12" s="95">
        <f>Results!B15</f>
        <v>0</v>
      </c>
      <c r="E12" s="95">
        <f>Results!D15</f>
        <v>0</v>
      </c>
      <c r="F12" s="95" t="str">
        <f>Results!G15</f>
        <v/>
      </c>
      <c r="G12" s="95" t="s">
        <v>389</v>
      </c>
      <c r="H12" s="94" t="e">
        <f>VLOOKUP(B12,Results!$A$8:$AG$104,9,)</f>
        <v>#N/A</v>
      </c>
      <c r="I12" s="95" t="e">
        <f>VLOOKUP(H12,Results!A$8:$G$104,3,FALSE)</f>
        <v>#N/A</v>
      </c>
      <c r="J12" s="95" t="e">
        <f>VLOOKUP(H12,Results!$A$8:$G$104,2,FALSE)</f>
        <v>#N/A</v>
      </c>
      <c r="K12" s="95" t="e">
        <f>VLOOKUP(H12,Results!$A$8:$G$104,4,FALSE)</f>
        <v>#N/A</v>
      </c>
      <c r="L12" s="95" t="e">
        <f>VLOOKUP(H12,Results!$A$8:$G$104,7,FALSE)</f>
        <v>#N/A</v>
      </c>
      <c r="M12" s="96" t="e">
        <f>VLOOKUP(H12,$B$5:B12,1,FALSE)</f>
        <v>#N/A</v>
      </c>
    </row>
    <row r="13" spans="1:13">
      <c r="B13" s="94">
        <f>Results!A16</f>
        <v>0</v>
      </c>
      <c r="C13" s="95">
        <f>Results!C16</f>
        <v>0</v>
      </c>
      <c r="D13" s="95">
        <f>Results!B16</f>
        <v>0</v>
      </c>
      <c r="E13" s="95">
        <f>Results!D16</f>
        <v>0</v>
      </c>
      <c r="F13" s="95" t="str">
        <f>Results!G16</f>
        <v/>
      </c>
      <c r="G13" s="95" t="s">
        <v>389</v>
      </c>
      <c r="H13" s="94" t="e">
        <f>VLOOKUP(B13,Results!$A$8:$AG$104,9,)</f>
        <v>#N/A</v>
      </c>
      <c r="I13" s="95" t="e">
        <f>VLOOKUP(H13,Results!A$8:$G$104,3,FALSE)</f>
        <v>#N/A</v>
      </c>
      <c r="J13" s="95" t="e">
        <f>VLOOKUP(H13,Results!$A$8:$G$104,2,FALSE)</f>
        <v>#N/A</v>
      </c>
      <c r="K13" s="95" t="e">
        <f>VLOOKUP(H13,Results!$A$8:$G$104,4,FALSE)</f>
        <v>#N/A</v>
      </c>
      <c r="L13" s="95" t="e">
        <f>VLOOKUP(H13,Results!$A$8:$G$104,7,FALSE)</f>
        <v>#N/A</v>
      </c>
      <c r="M13" s="96" t="e">
        <f>VLOOKUP(H13,$B$5:B13,1,FALSE)</f>
        <v>#N/A</v>
      </c>
    </row>
    <row r="14" spans="1:13">
      <c r="B14" s="94">
        <f>Results!A17</f>
        <v>0</v>
      </c>
      <c r="C14" s="95">
        <f>Results!C17</f>
        <v>0</v>
      </c>
      <c r="D14" s="95">
        <f>Results!B17</f>
        <v>0</v>
      </c>
      <c r="E14" s="95">
        <f>Results!D17</f>
        <v>0</v>
      </c>
      <c r="F14" s="95" t="str">
        <f>Results!G17</f>
        <v/>
      </c>
      <c r="G14" s="95" t="s">
        <v>389</v>
      </c>
      <c r="H14" s="94" t="e">
        <f>VLOOKUP(B14,Results!$A$8:$AG$104,9,)</f>
        <v>#N/A</v>
      </c>
      <c r="I14" s="95" t="e">
        <f>VLOOKUP(H14,Results!A$8:$G$104,3,FALSE)</f>
        <v>#N/A</v>
      </c>
      <c r="J14" s="95" t="e">
        <f>VLOOKUP(H14,Results!$A$8:$G$104,2,FALSE)</f>
        <v>#N/A</v>
      </c>
      <c r="K14" s="95" t="e">
        <f>VLOOKUP(H14,Results!$A$8:$G$104,4,FALSE)</f>
        <v>#N/A</v>
      </c>
      <c r="L14" s="95" t="e">
        <f>VLOOKUP(H14,Results!$A$8:$G$104,7,FALSE)</f>
        <v>#N/A</v>
      </c>
      <c r="M14" s="96" t="e">
        <f>VLOOKUP(H14,$B$5:B14,1,FALSE)</f>
        <v>#N/A</v>
      </c>
    </row>
    <row r="15" spans="1:13">
      <c r="B15" s="94">
        <f>Results!A18</f>
        <v>0</v>
      </c>
      <c r="C15" s="95">
        <f>Results!C18</f>
        <v>0</v>
      </c>
      <c r="D15" s="95">
        <f>Results!B18</f>
        <v>0</v>
      </c>
      <c r="E15" s="95">
        <f>Results!D18</f>
        <v>0</v>
      </c>
      <c r="F15" s="95" t="str">
        <f>Results!G18</f>
        <v/>
      </c>
      <c r="G15" s="95" t="s">
        <v>389</v>
      </c>
      <c r="H15" s="94" t="e">
        <f>VLOOKUP(B15,Results!$A$8:$AG$104,9,)</f>
        <v>#N/A</v>
      </c>
      <c r="I15" s="95" t="e">
        <f>VLOOKUP(H15,Results!A$8:$G$104,3,FALSE)</f>
        <v>#N/A</v>
      </c>
      <c r="J15" s="95" t="e">
        <f>VLOOKUP(H15,Results!$A$8:$G$104,2,FALSE)</f>
        <v>#N/A</v>
      </c>
      <c r="K15" s="95" t="e">
        <f>VLOOKUP(H15,Results!$A$8:$G$104,4,FALSE)</f>
        <v>#N/A</v>
      </c>
      <c r="L15" s="95" t="e">
        <f>VLOOKUP(H15,Results!$A$8:$G$104,7,FALSE)</f>
        <v>#N/A</v>
      </c>
      <c r="M15" s="96" t="e">
        <f>VLOOKUP(H15,$B$5:B15,1,FALSE)</f>
        <v>#N/A</v>
      </c>
    </row>
    <row r="16" spans="1:13">
      <c r="B16" s="94">
        <f>Results!A19</f>
        <v>0</v>
      </c>
      <c r="C16" s="95">
        <f>Results!C19</f>
        <v>0</v>
      </c>
      <c r="D16" s="95">
        <f>Results!B19</f>
        <v>0</v>
      </c>
      <c r="E16" s="95">
        <f>Results!D19</f>
        <v>0</v>
      </c>
      <c r="F16" s="95" t="str">
        <f>Results!G19</f>
        <v/>
      </c>
      <c r="G16" s="95" t="s">
        <v>389</v>
      </c>
      <c r="H16" s="94" t="e">
        <f>VLOOKUP(B16,Results!$A$8:$AG$104,9,)</f>
        <v>#N/A</v>
      </c>
      <c r="I16" s="95" t="e">
        <f>VLOOKUP(H16,Results!A$8:$G$104,3,FALSE)</f>
        <v>#N/A</v>
      </c>
      <c r="J16" s="95" t="e">
        <f>VLOOKUP(H16,Results!$A$8:$G$104,2,FALSE)</f>
        <v>#N/A</v>
      </c>
      <c r="K16" s="95" t="e">
        <f>VLOOKUP(H16,Results!$A$8:$G$104,4,FALSE)</f>
        <v>#N/A</v>
      </c>
      <c r="L16" s="95" t="e">
        <f>VLOOKUP(H16,Results!$A$8:$G$104,7,FALSE)</f>
        <v>#N/A</v>
      </c>
      <c r="M16" s="96" t="e">
        <f>VLOOKUP(H16,$B$5:B16,1,FALSE)</f>
        <v>#N/A</v>
      </c>
    </row>
    <row r="17" spans="2:13">
      <c r="B17" s="94">
        <f>Results!A20</f>
        <v>0</v>
      </c>
      <c r="C17" s="95">
        <f>Results!C20</f>
        <v>0</v>
      </c>
      <c r="D17" s="95">
        <f>Results!B20</f>
        <v>0</v>
      </c>
      <c r="E17" s="95">
        <f>Results!D20</f>
        <v>0</v>
      </c>
      <c r="F17" s="95" t="str">
        <f>Results!G20</f>
        <v/>
      </c>
      <c r="G17" s="95" t="s">
        <v>389</v>
      </c>
      <c r="H17" s="94" t="e">
        <f>VLOOKUP(B17,Results!$A$8:$AG$104,9,)</f>
        <v>#N/A</v>
      </c>
      <c r="I17" s="95" t="e">
        <f>VLOOKUP(H17,Results!A$8:$G$104,3,FALSE)</f>
        <v>#N/A</v>
      </c>
      <c r="J17" s="95" t="e">
        <f>VLOOKUP(H17,Results!$A$8:$G$104,2,FALSE)</f>
        <v>#N/A</v>
      </c>
      <c r="K17" s="95" t="e">
        <f>VLOOKUP(H17,Results!$A$8:$G$104,4,FALSE)</f>
        <v>#N/A</v>
      </c>
      <c r="L17" s="95" t="e">
        <f>VLOOKUP(H17,Results!$A$8:$G$104,7,FALSE)</f>
        <v>#N/A</v>
      </c>
      <c r="M17" s="96" t="e">
        <f>VLOOKUP(H17,$B$5:B17,1,FALSE)</f>
        <v>#N/A</v>
      </c>
    </row>
    <row r="18" spans="2:13">
      <c r="B18" s="94">
        <f>Results!A21</f>
        <v>0</v>
      </c>
      <c r="C18" s="95">
        <f>Results!C21</f>
        <v>0</v>
      </c>
      <c r="D18" s="95">
        <f>Results!B21</f>
        <v>0</v>
      </c>
      <c r="E18" s="95">
        <f>Results!D21</f>
        <v>0</v>
      </c>
      <c r="F18" s="95" t="str">
        <f>Results!G21</f>
        <v/>
      </c>
      <c r="G18" s="95" t="s">
        <v>389</v>
      </c>
      <c r="H18" s="94" t="e">
        <f>VLOOKUP(B18,Results!$A$8:$AG$104,9,)</f>
        <v>#N/A</v>
      </c>
      <c r="I18" s="95" t="e">
        <f>VLOOKUP(H18,Results!A$8:$G$104,3,FALSE)</f>
        <v>#N/A</v>
      </c>
      <c r="J18" s="95" t="e">
        <f>VLOOKUP(H18,Results!$A$8:$G$104,2,FALSE)</f>
        <v>#N/A</v>
      </c>
      <c r="K18" s="95" t="e">
        <f>VLOOKUP(H18,Results!$A$8:$G$104,4,FALSE)</f>
        <v>#N/A</v>
      </c>
      <c r="L18" s="95" t="e">
        <f>VLOOKUP(H18,Results!$A$8:$G$104,7,FALSE)</f>
        <v>#N/A</v>
      </c>
      <c r="M18" s="96" t="e">
        <f>VLOOKUP(H18,$B$5:B18,1,FALSE)</f>
        <v>#N/A</v>
      </c>
    </row>
    <row r="19" spans="2:13">
      <c r="B19" s="94">
        <f>Results!A22</f>
        <v>0</v>
      </c>
      <c r="C19" s="95">
        <f>Results!C22</f>
        <v>0</v>
      </c>
      <c r="D19" s="95">
        <f>Results!B22</f>
        <v>0</v>
      </c>
      <c r="E19" s="95">
        <f>Results!D22</f>
        <v>0</v>
      </c>
      <c r="F19" s="95" t="str">
        <f>Results!G22</f>
        <v/>
      </c>
      <c r="G19" s="95" t="s">
        <v>389</v>
      </c>
      <c r="H19" s="94" t="e">
        <f>VLOOKUP(B19,Results!$A$8:$AG$104,9,)</f>
        <v>#N/A</v>
      </c>
      <c r="I19" s="95" t="e">
        <f>VLOOKUP(H19,Results!A$8:$G$104,3,FALSE)</f>
        <v>#N/A</v>
      </c>
      <c r="J19" s="95" t="e">
        <f>VLOOKUP(H19,Results!$A$8:$G$104,2,FALSE)</f>
        <v>#N/A</v>
      </c>
      <c r="K19" s="95" t="e">
        <f>VLOOKUP(H19,Results!$A$8:$G$104,4,FALSE)</f>
        <v>#N/A</v>
      </c>
      <c r="L19" s="95" t="e">
        <f>VLOOKUP(H19,Results!$A$8:$G$104,7,FALSE)</f>
        <v>#N/A</v>
      </c>
      <c r="M19" s="96" t="e">
        <f>VLOOKUP(H19,$B$5:B19,1,FALSE)</f>
        <v>#N/A</v>
      </c>
    </row>
    <row r="20" spans="2:13">
      <c r="B20" s="94">
        <f>Results!A23</f>
        <v>0</v>
      </c>
      <c r="C20" s="95">
        <f>Results!C23</f>
        <v>0</v>
      </c>
      <c r="D20" s="95">
        <f>Results!B23</f>
        <v>0</v>
      </c>
      <c r="E20" s="95">
        <f>Results!D23</f>
        <v>0</v>
      </c>
      <c r="F20" s="95" t="str">
        <f>Results!G23</f>
        <v/>
      </c>
      <c r="G20" s="95" t="s">
        <v>389</v>
      </c>
      <c r="H20" s="94" t="e">
        <f>VLOOKUP(B20,Results!$A$8:$AG$104,9,)</f>
        <v>#N/A</v>
      </c>
      <c r="I20" s="95" t="e">
        <f>VLOOKUP(H20,Results!A$8:$G$104,3,FALSE)</f>
        <v>#N/A</v>
      </c>
      <c r="J20" s="95" t="e">
        <f>VLOOKUP(H20,Results!$A$8:$G$104,2,FALSE)</f>
        <v>#N/A</v>
      </c>
      <c r="K20" s="95" t="e">
        <f>VLOOKUP(H20,Results!$A$8:$G$104,4,FALSE)</f>
        <v>#N/A</v>
      </c>
      <c r="L20" s="95" t="e">
        <f>VLOOKUP(H20,Results!$A$8:$G$104,7,FALSE)</f>
        <v>#N/A</v>
      </c>
      <c r="M20" s="96" t="e">
        <f>VLOOKUP(H20,$B$5:B20,1,FALSE)</f>
        <v>#N/A</v>
      </c>
    </row>
    <row r="21" spans="2:13">
      <c r="B21" s="94">
        <f>Results!A24</f>
        <v>0</v>
      </c>
      <c r="C21" s="95">
        <f>Results!C24</f>
        <v>0</v>
      </c>
      <c r="D21" s="95">
        <f>Results!B24</f>
        <v>0</v>
      </c>
      <c r="E21" s="95">
        <f>Results!D24</f>
        <v>0</v>
      </c>
      <c r="F21" s="95" t="str">
        <f>Results!G24</f>
        <v/>
      </c>
      <c r="G21" s="95" t="s">
        <v>389</v>
      </c>
      <c r="H21" s="94" t="e">
        <f>VLOOKUP(B21,Results!$A$8:$AG$104,9,)</f>
        <v>#N/A</v>
      </c>
      <c r="I21" s="95" t="e">
        <f>VLOOKUP(H21,Results!A$8:$G$104,3,FALSE)</f>
        <v>#N/A</v>
      </c>
      <c r="J21" s="95" t="e">
        <f>VLOOKUP(H21,Results!$A$8:$G$104,2,FALSE)</f>
        <v>#N/A</v>
      </c>
      <c r="K21" s="95" t="e">
        <f>VLOOKUP(H21,Results!$A$8:$G$104,4,FALSE)</f>
        <v>#N/A</v>
      </c>
      <c r="L21" s="95" t="e">
        <f>VLOOKUP(H21,Results!$A$8:$G$104,7,FALSE)</f>
        <v>#N/A</v>
      </c>
      <c r="M21" s="96" t="e">
        <f>VLOOKUP(H21,$B$5:B21,1,FALSE)</f>
        <v>#N/A</v>
      </c>
    </row>
    <row r="22" spans="2:13">
      <c r="B22" s="94">
        <f>Results!A25</f>
        <v>0</v>
      </c>
      <c r="C22" s="95">
        <f>Results!C25</f>
        <v>0</v>
      </c>
      <c r="D22" s="95">
        <f>Results!B25</f>
        <v>0</v>
      </c>
      <c r="E22" s="95">
        <f>Results!D25</f>
        <v>0</v>
      </c>
      <c r="F22" s="95" t="str">
        <f>Results!G25</f>
        <v/>
      </c>
      <c r="G22" s="95" t="s">
        <v>389</v>
      </c>
      <c r="H22" s="94" t="e">
        <f>VLOOKUP(B22,Results!$A$8:$AG$104,9,)</f>
        <v>#N/A</v>
      </c>
      <c r="I22" s="95" t="e">
        <f>VLOOKUP(H22,Results!A$8:$G$104,3,FALSE)</f>
        <v>#N/A</v>
      </c>
      <c r="J22" s="95" t="e">
        <f>VLOOKUP(H22,Results!$A$8:$G$104,2,FALSE)</f>
        <v>#N/A</v>
      </c>
      <c r="K22" s="95" t="e">
        <f>VLOOKUP(H22,Results!$A$8:$G$104,4,FALSE)</f>
        <v>#N/A</v>
      </c>
      <c r="L22" s="95" t="e">
        <f>VLOOKUP(H22,Results!$A$8:$G$104,7,FALSE)</f>
        <v>#N/A</v>
      </c>
      <c r="M22" s="96" t="e">
        <f>VLOOKUP(H22,$B$5:B22,1,FALSE)</f>
        <v>#N/A</v>
      </c>
    </row>
    <row r="23" spans="2:13">
      <c r="B23" s="94">
        <f>Results!A26</f>
        <v>0</v>
      </c>
      <c r="C23" s="95">
        <f>Results!C26</f>
        <v>0</v>
      </c>
      <c r="D23" s="95">
        <f>Results!B26</f>
        <v>0</v>
      </c>
      <c r="E23" s="95">
        <f>Results!D26</f>
        <v>0</v>
      </c>
      <c r="F23" s="95" t="str">
        <f>Results!G26</f>
        <v/>
      </c>
      <c r="G23" s="95" t="s">
        <v>389</v>
      </c>
      <c r="H23" s="94" t="e">
        <f>VLOOKUP(B23,Results!$A$8:$AG$104,9,)</f>
        <v>#N/A</v>
      </c>
      <c r="I23" s="95" t="e">
        <f>VLOOKUP(H23,Results!A$8:$G$104,3,FALSE)</f>
        <v>#N/A</v>
      </c>
      <c r="J23" s="95" t="e">
        <f>VLOOKUP(H23,Results!$A$8:$G$104,2,FALSE)</f>
        <v>#N/A</v>
      </c>
      <c r="K23" s="95" t="e">
        <f>VLOOKUP(H23,Results!$A$8:$G$104,4,FALSE)</f>
        <v>#N/A</v>
      </c>
      <c r="L23" s="95" t="e">
        <f>VLOOKUP(H23,Results!$A$8:$G$104,7,FALSE)</f>
        <v>#N/A</v>
      </c>
      <c r="M23" s="96" t="e">
        <f>VLOOKUP(H23,$B$5:B23,1,FALSE)</f>
        <v>#N/A</v>
      </c>
    </row>
    <row r="24" spans="2:13">
      <c r="B24" s="94">
        <f>Results!A27</f>
        <v>0</v>
      </c>
      <c r="C24" s="95">
        <f>Results!C27</f>
        <v>0</v>
      </c>
      <c r="D24" s="95">
        <f>Results!B27</f>
        <v>0</v>
      </c>
      <c r="E24" s="95">
        <f>Results!D27</f>
        <v>0</v>
      </c>
      <c r="F24" s="95" t="str">
        <f>Results!G27</f>
        <v/>
      </c>
      <c r="G24" s="95" t="s">
        <v>389</v>
      </c>
      <c r="H24" s="94" t="e">
        <f>VLOOKUP(B24,Results!$A$8:$AG$104,9,)</f>
        <v>#N/A</v>
      </c>
      <c r="I24" s="95" t="e">
        <f>VLOOKUP(H24,Results!A$8:$G$104,3,FALSE)</f>
        <v>#N/A</v>
      </c>
      <c r="J24" s="95" t="e">
        <f>VLOOKUP(H24,Results!$A$8:$G$104,2,FALSE)</f>
        <v>#N/A</v>
      </c>
      <c r="K24" s="95" t="e">
        <f>VLOOKUP(H24,Results!$A$8:$G$104,4,FALSE)</f>
        <v>#N/A</v>
      </c>
      <c r="L24" s="95" t="e">
        <f>VLOOKUP(H24,Results!$A$8:$G$104,7,FALSE)</f>
        <v>#N/A</v>
      </c>
      <c r="M24" s="96" t="e">
        <f>VLOOKUP(H24,$B$5:B24,1,FALSE)</f>
        <v>#N/A</v>
      </c>
    </row>
    <row r="25" spans="2:13">
      <c r="B25" s="94">
        <f>Results!A28</f>
        <v>0</v>
      </c>
      <c r="C25" s="95">
        <f>Results!C28</f>
        <v>0</v>
      </c>
      <c r="D25" s="95">
        <f>Results!B28</f>
        <v>0</v>
      </c>
      <c r="E25" s="95">
        <f>Results!D28</f>
        <v>0</v>
      </c>
      <c r="F25" s="95" t="str">
        <f>Results!G28</f>
        <v/>
      </c>
      <c r="G25" s="95" t="s">
        <v>389</v>
      </c>
      <c r="H25" s="94" t="e">
        <f>VLOOKUP(B25,Results!$A$8:$AG$104,9,)</f>
        <v>#N/A</v>
      </c>
      <c r="I25" s="95" t="e">
        <f>VLOOKUP(H25,Results!A$8:$G$104,3,FALSE)</f>
        <v>#N/A</v>
      </c>
      <c r="J25" s="95" t="e">
        <f>VLOOKUP(H25,Results!$A$8:$G$104,2,FALSE)</f>
        <v>#N/A</v>
      </c>
      <c r="K25" s="95" t="e">
        <f>VLOOKUP(H25,Results!$A$8:$G$104,4,FALSE)</f>
        <v>#N/A</v>
      </c>
      <c r="L25" s="95" t="e">
        <f>VLOOKUP(H25,Results!$A$8:$G$104,7,FALSE)</f>
        <v>#N/A</v>
      </c>
      <c r="M25" s="96" t="e">
        <f>VLOOKUP(H25,$B$5:B25,1,FALSE)</f>
        <v>#N/A</v>
      </c>
    </row>
    <row r="26" spans="2:13">
      <c r="B26" s="94">
        <f>Results!A29</f>
        <v>0</v>
      </c>
      <c r="C26" s="95">
        <f>Results!C29</f>
        <v>0</v>
      </c>
      <c r="D26" s="95">
        <f>Results!B29</f>
        <v>0</v>
      </c>
      <c r="E26" s="95">
        <f>Results!D29</f>
        <v>0</v>
      </c>
      <c r="F26" s="95" t="str">
        <f>Results!G29</f>
        <v/>
      </c>
      <c r="G26" s="95" t="s">
        <v>389</v>
      </c>
      <c r="H26" s="94" t="e">
        <f>VLOOKUP(B26,Results!$A$8:$AG$104,9,)</f>
        <v>#N/A</v>
      </c>
      <c r="I26" s="95" t="e">
        <f>VLOOKUP(H26,Results!A$8:$G$104,3,FALSE)</f>
        <v>#N/A</v>
      </c>
      <c r="J26" s="95" t="e">
        <f>VLOOKUP(H26,Results!$A$8:$G$104,2,FALSE)</f>
        <v>#N/A</v>
      </c>
      <c r="K26" s="95" t="e">
        <f>VLOOKUP(H26,Results!$A$8:$G$104,4,FALSE)</f>
        <v>#N/A</v>
      </c>
      <c r="L26" s="95" t="e">
        <f>VLOOKUP(H26,Results!$A$8:$G$104,7,FALSE)</f>
        <v>#N/A</v>
      </c>
      <c r="M26" s="96" t="e">
        <f>VLOOKUP(H26,$B$5:B26,1,FALSE)</f>
        <v>#N/A</v>
      </c>
    </row>
    <row r="27" spans="2:13">
      <c r="B27" s="94">
        <f>Results!A30</f>
        <v>0</v>
      </c>
      <c r="C27" s="95">
        <f>Results!C30</f>
        <v>0</v>
      </c>
      <c r="D27" s="95">
        <f>Results!B30</f>
        <v>0</v>
      </c>
      <c r="E27" s="95">
        <f>Results!D30</f>
        <v>0</v>
      </c>
      <c r="F27" s="95" t="str">
        <f>Results!G30</f>
        <v/>
      </c>
      <c r="G27" s="95" t="s">
        <v>389</v>
      </c>
      <c r="H27" s="94" t="e">
        <f>VLOOKUP(B27,Results!$A$8:$AG$104,9,)</f>
        <v>#N/A</v>
      </c>
      <c r="I27" s="95" t="e">
        <f>VLOOKUP(H27,Results!A$8:$G$104,3,FALSE)</f>
        <v>#N/A</v>
      </c>
      <c r="J27" s="95" t="e">
        <f>VLOOKUP(H27,Results!$A$8:$G$104,2,FALSE)</f>
        <v>#N/A</v>
      </c>
      <c r="K27" s="95" t="e">
        <f>VLOOKUP(H27,Results!$A$8:$G$104,4,FALSE)</f>
        <v>#N/A</v>
      </c>
      <c r="L27" s="95" t="e">
        <f>VLOOKUP(H27,Results!$A$8:$G$104,7,FALSE)</f>
        <v>#N/A</v>
      </c>
      <c r="M27" s="96" t="e">
        <f>VLOOKUP(H27,$B$5:B27,1,FALSE)</f>
        <v>#N/A</v>
      </c>
    </row>
    <row r="28" spans="2:13">
      <c r="B28" s="94">
        <f>Results!A31</f>
        <v>0</v>
      </c>
      <c r="C28" s="95">
        <f>Results!C31</f>
        <v>0</v>
      </c>
      <c r="D28" s="95">
        <f>Results!B31</f>
        <v>0</v>
      </c>
      <c r="E28" s="95">
        <f>Results!D31</f>
        <v>0</v>
      </c>
      <c r="F28" s="95" t="str">
        <f>Results!G31</f>
        <v/>
      </c>
      <c r="G28" s="95" t="s">
        <v>389</v>
      </c>
      <c r="H28" s="94" t="e">
        <f>VLOOKUP(B28,Results!$A$8:$AG$104,9,)</f>
        <v>#N/A</v>
      </c>
      <c r="I28" s="95" t="e">
        <f>VLOOKUP(H28,Results!A$8:$G$104,3,FALSE)</f>
        <v>#N/A</v>
      </c>
      <c r="J28" s="95" t="e">
        <f>VLOOKUP(H28,Results!$A$8:$G$104,2,FALSE)</f>
        <v>#N/A</v>
      </c>
      <c r="K28" s="95" t="e">
        <f>VLOOKUP(H28,Results!$A$8:$G$104,4,FALSE)</f>
        <v>#N/A</v>
      </c>
      <c r="L28" s="95" t="e">
        <f>VLOOKUP(H28,Results!$A$8:$G$104,7,FALSE)</f>
        <v>#N/A</v>
      </c>
      <c r="M28" s="96" t="e">
        <f>VLOOKUP(H28,$B$5:B28,1,FALSE)</f>
        <v>#N/A</v>
      </c>
    </row>
    <row r="29" spans="2:13">
      <c r="B29" s="94">
        <f>Results!A32</f>
        <v>0</v>
      </c>
      <c r="C29" s="95">
        <f>Results!C32</f>
        <v>0</v>
      </c>
      <c r="D29" s="95">
        <f>Results!B32</f>
        <v>0</v>
      </c>
      <c r="E29" s="95">
        <f>Results!D32</f>
        <v>0</v>
      </c>
      <c r="F29" s="95" t="str">
        <f>Results!G32</f>
        <v/>
      </c>
      <c r="G29" s="95" t="s">
        <v>389</v>
      </c>
      <c r="H29" s="94" t="e">
        <f>VLOOKUP(B29,Results!$A$8:$AG$104,9,)</f>
        <v>#N/A</v>
      </c>
      <c r="I29" s="95" t="e">
        <f>VLOOKUP(H29,Results!A$8:$G$104,3,FALSE)</f>
        <v>#N/A</v>
      </c>
      <c r="J29" s="95" t="e">
        <f>VLOOKUP(H29,Results!$A$8:$G$104,2,FALSE)</f>
        <v>#N/A</v>
      </c>
      <c r="K29" s="95" t="e">
        <f>VLOOKUP(H29,Results!$A$8:$G$104,4,FALSE)</f>
        <v>#N/A</v>
      </c>
      <c r="L29" s="95" t="e">
        <f>VLOOKUP(H29,Results!$A$8:$G$104,7,FALSE)</f>
        <v>#N/A</v>
      </c>
      <c r="M29" s="96" t="e">
        <f>VLOOKUP(H29,$B$5:B29,1,FALSE)</f>
        <v>#N/A</v>
      </c>
    </row>
    <row r="30" spans="2:13">
      <c r="B30" s="94">
        <f>Results!A33</f>
        <v>0</v>
      </c>
      <c r="C30" s="95">
        <f>Results!C33</f>
        <v>0</v>
      </c>
      <c r="D30" s="95">
        <f>Results!B33</f>
        <v>0</v>
      </c>
      <c r="E30" s="95">
        <f>Results!D33</f>
        <v>0</v>
      </c>
      <c r="F30" s="95" t="str">
        <f>Results!G33</f>
        <v/>
      </c>
      <c r="G30" s="95" t="s">
        <v>389</v>
      </c>
      <c r="H30" s="94" t="e">
        <f>VLOOKUP(B30,Results!$A$8:$AG$104,9,)</f>
        <v>#N/A</v>
      </c>
      <c r="I30" s="95" t="e">
        <f>VLOOKUP(H30,Results!A$8:$G$104,3,FALSE)</f>
        <v>#N/A</v>
      </c>
      <c r="J30" s="95" t="e">
        <f>VLOOKUP(H30,Results!$A$8:$G$104,2,FALSE)</f>
        <v>#N/A</v>
      </c>
      <c r="K30" s="95" t="e">
        <f>VLOOKUP(H30,Results!$A$8:$G$104,4,FALSE)</f>
        <v>#N/A</v>
      </c>
      <c r="L30" s="95" t="e">
        <f>VLOOKUP(H30,Results!$A$8:$G$104,7,FALSE)</f>
        <v>#N/A</v>
      </c>
      <c r="M30" s="96" t="e">
        <f>VLOOKUP(H30,$B$5:B30,1,FALSE)</f>
        <v>#N/A</v>
      </c>
    </row>
    <row r="31" spans="2:13">
      <c r="B31" s="94">
        <f>Results!A34</f>
        <v>0</v>
      </c>
      <c r="C31" s="95">
        <f>Results!C34</f>
        <v>0</v>
      </c>
      <c r="D31" s="95">
        <f>Results!B34</f>
        <v>0</v>
      </c>
      <c r="E31" s="95">
        <f>Results!D34</f>
        <v>0</v>
      </c>
      <c r="F31" s="95" t="str">
        <f>Results!G34</f>
        <v/>
      </c>
      <c r="G31" s="95" t="s">
        <v>389</v>
      </c>
      <c r="H31" s="94" t="e">
        <f>VLOOKUP(B31,Results!$A$8:$AG$104,9,)</f>
        <v>#N/A</v>
      </c>
      <c r="I31" s="95" t="e">
        <f>VLOOKUP(H31,Results!A$8:$G$104,3,FALSE)</f>
        <v>#N/A</v>
      </c>
      <c r="J31" s="95" t="e">
        <f>VLOOKUP(H31,Results!$A$8:$G$104,2,FALSE)</f>
        <v>#N/A</v>
      </c>
      <c r="K31" s="95" t="e">
        <f>VLOOKUP(H31,Results!$A$8:$G$104,4,FALSE)</f>
        <v>#N/A</v>
      </c>
      <c r="L31" s="95" t="e">
        <f>VLOOKUP(H31,Results!$A$8:$G$104,7,FALSE)</f>
        <v>#N/A</v>
      </c>
      <c r="M31" s="96" t="e">
        <f>VLOOKUP(H31,$B$5:B31,1,FALSE)</f>
        <v>#N/A</v>
      </c>
    </row>
    <row r="32" spans="2:13">
      <c r="B32" s="94">
        <f>Results!A35</f>
        <v>0</v>
      </c>
      <c r="C32" s="95">
        <f>Results!C35</f>
        <v>0</v>
      </c>
      <c r="D32" s="95">
        <f>Results!B35</f>
        <v>0</v>
      </c>
      <c r="E32" s="95">
        <f>Results!D35</f>
        <v>0</v>
      </c>
      <c r="F32" s="95" t="str">
        <f>Results!G35</f>
        <v/>
      </c>
      <c r="G32" s="95" t="s">
        <v>389</v>
      </c>
      <c r="H32" s="94" t="e">
        <f>VLOOKUP(B32,Results!$A$8:$AG$104,9,)</f>
        <v>#N/A</v>
      </c>
      <c r="I32" s="95" t="e">
        <f>VLOOKUP(H32,Results!A$8:$G$104,3,FALSE)</f>
        <v>#N/A</v>
      </c>
      <c r="J32" s="95" t="e">
        <f>VLOOKUP(H32,Results!$A$8:$G$104,2,FALSE)</f>
        <v>#N/A</v>
      </c>
      <c r="K32" s="95" t="e">
        <f>VLOOKUP(H32,Results!$A$8:$G$104,4,FALSE)</f>
        <v>#N/A</v>
      </c>
      <c r="L32" s="95" t="e">
        <f>VLOOKUP(H32,Results!$A$8:$G$104,7,FALSE)</f>
        <v>#N/A</v>
      </c>
      <c r="M32" s="96" t="e">
        <f>VLOOKUP(H32,$B$5:B32,1,FALSE)</f>
        <v>#N/A</v>
      </c>
    </row>
    <row r="33" spans="2:13">
      <c r="B33" s="94">
        <f>Results!A36</f>
        <v>0</v>
      </c>
      <c r="C33" s="95">
        <f>Results!C36</f>
        <v>0</v>
      </c>
      <c r="D33" s="95">
        <f>Results!B36</f>
        <v>0</v>
      </c>
      <c r="E33" s="95">
        <f>Results!D36</f>
        <v>0</v>
      </c>
      <c r="F33" s="95" t="str">
        <f>Results!G36</f>
        <v/>
      </c>
      <c r="G33" s="95" t="s">
        <v>389</v>
      </c>
      <c r="H33" s="94" t="e">
        <f>VLOOKUP(B33,Results!$A$8:$AG$104,9,)</f>
        <v>#N/A</v>
      </c>
      <c r="I33" s="95" t="e">
        <f>VLOOKUP(H33,Results!A$8:$G$104,3,FALSE)</f>
        <v>#N/A</v>
      </c>
      <c r="J33" s="95" t="e">
        <f>VLOOKUP(H33,Results!$A$8:$G$104,2,FALSE)</f>
        <v>#N/A</v>
      </c>
      <c r="K33" s="95" t="e">
        <f>VLOOKUP(H33,Results!$A$8:$G$104,4,FALSE)</f>
        <v>#N/A</v>
      </c>
      <c r="L33" s="95" t="e">
        <f>VLOOKUP(H33,Results!$A$8:$G$104,7,FALSE)</f>
        <v>#N/A</v>
      </c>
      <c r="M33" s="96" t="e">
        <f>VLOOKUP(H33,$B$5:B33,1,FALSE)</f>
        <v>#N/A</v>
      </c>
    </row>
    <row r="34" spans="2:13">
      <c r="B34" s="94">
        <f>Results!A37</f>
        <v>0</v>
      </c>
      <c r="C34" s="95">
        <f>Results!C37</f>
        <v>0</v>
      </c>
      <c r="D34" s="95">
        <f>Results!B37</f>
        <v>0</v>
      </c>
      <c r="E34" s="95">
        <f>Results!D37</f>
        <v>0</v>
      </c>
      <c r="F34" s="95" t="str">
        <f>Results!G37</f>
        <v/>
      </c>
      <c r="G34" s="95" t="s">
        <v>389</v>
      </c>
      <c r="H34" s="94" t="e">
        <f>VLOOKUP(B34,Results!$A$8:$AG$104,9,)</f>
        <v>#N/A</v>
      </c>
      <c r="I34" s="95" t="e">
        <f>VLOOKUP(H34,Results!A$8:$G$104,3,FALSE)</f>
        <v>#N/A</v>
      </c>
      <c r="J34" s="95" t="e">
        <f>VLOOKUP(H34,Results!$A$8:$G$104,2,FALSE)</f>
        <v>#N/A</v>
      </c>
      <c r="K34" s="95" t="e">
        <f>VLOOKUP(H34,Results!$A$8:$G$104,4,FALSE)</f>
        <v>#N/A</v>
      </c>
      <c r="L34" s="95" t="e">
        <f>VLOOKUP(H34,Results!$A$8:$G$104,7,FALSE)</f>
        <v>#N/A</v>
      </c>
      <c r="M34" s="96" t="e">
        <f>VLOOKUP(H34,$B$5:B34,1,FALSE)</f>
        <v>#N/A</v>
      </c>
    </row>
    <row r="35" spans="2:13">
      <c r="B35" s="94">
        <f>Results!A38</f>
        <v>0</v>
      </c>
      <c r="C35" s="95">
        <f>Results!C38</f>
        <v>0</v>
      </c>
      <c r="D35" s="95">
        <f>Results!B38</f>
        <v>0</v>
      </c>
      <c r="E35" s="95">
        <f>Results!D38</f>
        <v>0</v>
      </c>
      <c r="F35" s="95" t="str">
        <f>Results!G38</f>
        <v/>
      </c>
      <c r="G35" s="95" t="s">
        <v>389</v>
      </c>
      <c r="H35" s="94" t="e">
        <f>VLOOKUP(B35,Results!$A$8:$AG$104,9,)</f>
        <v>#N/A</v>
      </c>
      <c r="I35" s="95" t="e">
        <f>VLOOKUP(H35,Results!A$8:$G$104,3,FALSE)</f>
        <v>#N/A</v>
      </c>
      <c r="J35" s="95" t="e">
        <f>VLOOKUP(H35,Results!$A$8:$G$104,2,FALSE)</f>
        <v>#N/A</v>
      </c>
      <c r="K35" s="95" t="e">
        <f>VLOOKUP(H35,Results!$A$8:$G$104,4,FALSE)</f>
        <v>#N/A</v>
      </c>
      <c r="L35" s="95" t="e">
        <f>VLOOKUP(H35,Results!$A$8:$G$104,7,FALSE)</f>
        <v>#N/A</v>
      </c>
      <c r="M35" s="96" t="e">
        <f>VLOOKUP(H35,$B$5:B35,1,FALSE)</f>
        <v>#N/A</v>
      </c>
    </row>
    <row r="36" spans="2:13">
      <c r="B36" s="94">
        <f>Results!A39</f>
        <v>0</v>
      </c>
      <c r="C36" s="95">
        <f>Results!C39</f>
        <v>0</v>
      </c>
      <c r="D36" s="95">
        <f>Results!B39</f>
        <v>0</v>
      </c>
      <c r="E36" s="95">
        <f>Results!D39</f>
        <v>0</v>
      </c>
      <c r="F36" s="95" t="str">
        <f>Results!G39</f>
        <v/>
      </c>
      <c r="G36" s="95" t="s">
        <v>389</v>
      </c>
      <c r="H36" s="94" t="e">
        <f>VLOOKUP(B36,Results!$A$8:$AG$104,9,)</f>
        <v>#N/A</v>
      </c>
      <c r="I36" s="95" t="e">
        <f>VLOOKUP(H36,Results!A$8:$G$104,3,FALSE)</f>
        <v>#N/A</v>
      </c>
      <c r="J36" s="95" t="e">
        <f>VLOOKUP(H36,Results!$A$8:$G$104,2,FALSE)</f>
        <v>#N/A</v>
      </c>
      <c r="K36" s="95" t="e">
        <f>VLOOKUP(H36,Results!$A$8:$G$104,4,FALSE)</f>
        <v>#N/A</v>
      </c>
      <c r="L36" s="95" t="e">
        <f>VLOOKUP(H36,Results!$A$8:$G$104,7,FALSE)</f>
        <v>#N/A</v>
      </c>
      <c r="M36" s="96" t="e">
        <f>VLOOKUP(H36,$B$5:B36,1,FALSE)</f>
        <v>#N/A</v>
      </c>
    </row>
    <row r="37" spans="2:13">
      <c r="B37" s="94">
        <f>Results!A40</f>
        <v>0</v>
      </c>
      <c r="C37" s="95">
        <f>Results!C40</f>
        <v>0</v>
      </c>
      <c r="D37" s="95">
        <f>Results!B40</f>
        <v>0</v>
      </c>
      <c r="E37" s="95">
        <f>Results!D40</f>
        <v>0</v>
      </c>
      <c r="F37" s="95" t="str">
        <f>Results!G40</f>
        <v/>
      </c>
      <c r="G37" s="95" t="s">
        <v>389</v>
      </c>
      <c r="H37" s="94" t="e">
        <f>VLOOKUP(B37,Results!$A$8:$AG$104,9,)</f>
        <v>#N/A</v>
      </c>
      <c r="I37" s="95" t="e">
        <f>VLOOKUP(H37,Results!A$8:$G$104,3,FALSE)</f>
        <v>#N/A</v>
      </c>
      <c r="J37" s="95" t="e">
        <f>VLOOKUP(H37,Results!$A$8:$G$104,2,FALSE)</f>
        <v>#N/A</v>
      </c>
      <c r="K37" s="95" t="e">
        <f>VLOOKUP(H37,Results!$A$8:$G$104,4,FALSE)</f>
        <v>#N/A</v>
      </c>
      <c r="L37" s="95" t="e">
        <f>VLOOKUP(H37,Results!$A$8:$G$104,7,FALSE)</f>
        <v>#N/A</v>
      </c>
      <c r="M37" s="96" t="e">
        <f>VLOOKUP(H37,$B$4:B37,1,FALSE)</f>
        <v>#N/A</v>
      </c>
    </row>
    <row r="38" spans="2:13">
      <c r="B38" s="94">
        <f>Results!A41</f>
        <v>0</v>
      </c>
      <c r="C38" s="95">
        <f>Results!C41</f>
        <v>0</v>
      </c>
      <c r="D38" s="95">
        <f>Results!B41</f>
        <v>0</v>
      </c>
      <c r="E38" s="95">
        <f>Results!D41</f>
        <v>0</v>
      </c>
      <c r="F38" s="95" t="str">
        <f>Results!G41</f>
        <v/>
      </c>
      <c r="G38" s="95" t="s">
        <v>389</v>
      </c>
      <c r="H38" s="94" t="e">
        <f>VLOOKUP(B38,Results!$A$8:$AG$104,9,)</f>
        <v>#N/A</v>
      </c>
      <c r="I38" s="95" t="e">
        <f>VLOOKUP(H38,Results!A$8:$G$104,3,FALSE)</f>
        <v>#N/A</v>
      </c>
      <c r="J38" s="95" t="e">
        <f>VLOOKUP(H38,Results!$A$8:$G$104,2,FALSE)</f>
        <v>#N/A</v>
      </c>
      <c r="K38" s="95" t="e">
        <f>VLOOKUP(H38,Results!$A$8:$G$104,4,FALSE)</f>
        <v>#N/A</v>
      </c>
      <c r="L38" s="95" t="e">
        <f>VLOOKUP(H38,Results!$A$8:$G$104,7,FALSE)</f>
        <v>#N/A</v>
      </c>
      <c r="M38" s="96" t="e">
        <f>VLOOKUP(H38,$B$4:B38,1,FALSE)</f>
        <v>#N/A</v>
      </c>
    </row>
    <row r="39" spans="2:13">
      <c r="B39" s="94">
        <f>Results!A42</f>
        <v>0</v>
      </c>
      <c r="C39" s="95">
        <f>Results!C42</f>
        <v>0</v>
      </c>
      <c r="D39" s="95">
        <f>Results!B42</f>
        <v>0</v>
      </c>
      <c r="E39" s="95">
        <f>Results!D42</f>
        <v>0</v>
      </c>
      <c r="F39" s="95" t="str">
        <f>Results!G42</f>
        <v/>
      </c>
      <c r="G39" s="95" t="s">
        <v>389</v>
      </c>
      <c r="H39" s="94" t="e">
        <f>VLOOKUP(B39,Results!$A$8:$AG$104,9,)</f>
        <v>#N/A</v>
      </c>
      <c r="I39" s="95" t="e">
        <f>VLOOKUP(H39,Results!A$8:$G$104,3,FALSE)</f>
        <v>#N/A</v>
      </c>
      <c r="J39" s="95" t="e">
        <f>VLOOKUP(H39,Results!$A$8:$G$104,2,FALSE)</f>
        <v>#N/A</v>
      </c>
      <c r="K39" s="95" t="e">
        <f>VLOOKUP(H39,Results!$A$8:$G$104,4,FALSE)</f>
        <v>#N/A</v>
      </c>
      <c r="L39" s="95" t="e">
        <f>VLOOKUP(H39,Results!$A$8:$G$104,7,FALSE)</f>
        <v>#N/A</v>
      </c>
      <c r="M39" s="96" t="e">
        <f>VLOOKUP(H39,$B$4:B39,1,FALSE)</f>
        <v>#N/A</v>
      </c>
    </row>
    <row r="40" spans="2:13">
      <c r="B40" s="94">
        <f>Results!A43</f>
        <v>0</v>
      </c>
      <c r="C40" s="95">
        <f>Results!C43</f>
        <v>0</v>
      </c>
      <c r="D40" s="95">
        <f>Results!B43</f>
        <v>0</v>
      </c>
      <c r="E40" s="95">
        <f>Results!D43</f>
        <v>0</v>
      </c>
      <c r="F40" s="95" t="str">
        <f>Results!G43</f>
        <v/>
      </c>
      <c r="G40" s="95" t="s">
        <v>389</v>
      </c>
      <c r="H40" s="94" t="e">
        <f>VLOOKUP(B40,Results!$A$8:$AG$104,9,)</f>
        <v>#N/A</v>
      </c>
      <c r="I40" s="95" t="e">
        <f>VLOOKUP(H40,Results!A$8:$G$104,3,FALSE)</f>
        <v>#N/A</v>
      </c>
      <c r="J40" s="95" t="e">
        <f>VLOOKUP(H40,Results!$A$8:$G$104,2,FALSE)</f>
        <v>#N/A</v>
      </c>
      <c r="K40" s="95" t="e">
        <f>VLOOKUP(H40,Results!$A$8:$G$104,4,FALSE)</f>
        <v>#N/A</v>
      </c>
      <c r="L40" s="95" t="e">
        <f>VLOOKUP(H40,Results!$A$8:$G$104,7,FALSE)</f>
        <v>#N/A</v>
      </c>
      <c r="M40" s="96" t="e">
        <f>VLOOKUP(H40,$B$4:B40,1,FALSE)</f>
        <v>#N/A</v>
      </c>
    </row>
    <row r="41" spans="2:13">
      <c r="B41" s="94">
        <f>Results!A44</f>
        <v>0</v>
      </c>
      <c r="C41" s="95">
        <f>Results!C44</f>
        <v>0</v>
      </c>
      <c r="D41" s="95">
        <f>Results!B44</f>
        <v>0</v>
      </c>
      <c r="E41" s="95">
        <f>Results!D44</f>
        <v>0</v>
      </c>
      <c r="F41" s="95" t="str">
        <f>Results!G44</f>
        <v/>
      </c>
      <c r="G41" s="95" t="s">
        <v>389</v>
      </c>
      <c r="H41" s="94" t="e">
        <f>VLOOKUP(B41,Results!$A$8:$AG$104,9,)</f>
        <v>#N/A</v>
      </c>
      <c r="I41" s="95" t="e">
        <f>VLOOKUP(H41,Results!A$8:$G$104,3,FALSE)</f>
        <v>#N/A</v>
      </c>
      <c r="J41" s="95" t="e">
        <f>VLOOKUP(H41,Results!$A$8:$G$104,2,FALSE)</f>
        <v>#N/A</v>
      </c>
      <c r="K41" s="95" t="e">
        <f>VLOOKUP(H41,Results!$A$8:$G$104,4,FALSE)</f>
        <v>#N/A</v>
      </c>
      <c r="L41" s="95" t="e">
        <f>VLOOKUP(H41,Results!$A$8:$G$104,7,FALSE)</f>
        <v>#N/A</v>
      </c>
      <c r="M41" s="96" t="e">
        <f>VLOOKUP(H41,$B$4:B41,1,FALSE)</f>
        <v>#N/A</v>
      </c>
    </row>
    <row r="42" spans="2:13">
      <c r="B42" s="94">
        <f>Results!A45</f>
        <v>0</v>
      </c>
      <c r="C42" s="95">
        <f>Results!C45</f>
        <v>0</v>
      </c>
      <c r="D42" s="95">
        <f>Results!B45</f>
        <v>0</v>
      </c>
      <c r="E42" s="95">
        <f>Results!D45</f>
        <v>0</v>
      </c>
      <c r="F42" s="95" t="str">
        <f>Results!G45</f>
        <v/>
      </c>
      <c r="G42" s="95" t="s">
        <v>389</v>
      </c>
      <c r="H42" s="94" t="e">
        <f>VLOOKUP(B42,Results!$A$8:$AG$104,9,)</f>
        <v>#N/A</v>
      </c>
      <c r="I42" s="95" t="e">
        <f>VLOOKUP(H42,Results!A$8:$G$104,3,FALSE)</f>
        <v>#N/A</v>
      </c>
      <c r="J42" s="95" t="e">
        <f>VLOOKUP(H42,Results!$A$8:$G$104,2,FALSE)</f>
        <v>#N/A</v>
      </c>
      <c r="K42" s="95" t="e">
        <f>VLOOKUP(H42,Results!$A$8:$G$104,4,FALSE)</f>
        <v>#N/A</v>
      </c>
      <c r="L42" s="95" t="e">
        <f>VLOOKUP(H42,Results!$A$8:$G$104,7,FALSE)</f>
        <v>#N/A</v>
      </c>
      <c r="M42" s="96" t="e">
        <f>VLOOKUP(H42,$B$4:B42,1,FALSE)</f>
        <v>#N/A</v>
      </c>
    </row>
    <row r="43" spans="2:13">
      <c r="B43" s="94">
        <f>Results!A46</f>
        <v>0</v>
      </c>
      <c r="C43" s="95">
        <f>Results!C46</f>
        <v>0</v>
      </c>
      <c r="D43" s="95">
        <f>Results!B46</f>
        <v>0</v>
      </c>
      <c r="E43" s="95">
        <f>Results!D46</f>
        <v>0</v>
      </c>
      <c r="F43" s="95" t="str">
        <f>Results!G46</f>
        <v/>
      </c>
      <c r="G43" s="95" t="s">
        <v>389</v>
      </c>
      <c r="H43" s="94" t="e">
        <f>VLOOKUP(B43,Results!$A$8:$AG$104,9,)</f>
        <v>#N/A</v>
      </c>
      <c r="I43" s="95" t="e">
        <f>VLOOKUP(H43,Results!A$8:$G$104,3,FALSE)</f>
        <v>#N/A</v>
      </c>
      <c r="J43" s="95" t="e">
        <f>VLOOKUP(H43,Results!$A$8:$G$104,2,FALSE)</f>
        <v>#N/A</v>
      </c>
      <c r="K43" s="95" t="e">
        <f>VLOOKUP(H43,Results!$A$8:$G$104,4,FALSE)</f>
        <v>#N/A</v>
      </c>
      <c r="L43" s="95" t="e">
        <f>VLOOKUP(H43,Results!$A$8:$G$104,7,FALSE)</f>
        <v>#N/A</v>
      </c>
      <c r="M43" s="96" t="e">
        <f>VLOOKUP(H43,$B$4:B43,1,FALSE)</f>
        <v>#N/A</v>
      </c>
    </row>
    <row r="44" spans="2:13">
      <c r="B44" s="94">
        <f>Results!A47</f>
        <v>0</v>
      </c>
      <c r="C44" s="95">
        <f>Results!C47</f>
        <v>0</v>
      </c>
      <c r="D44" s="95">
        <f>Results!B47</f>
        <v>0</v>
      </c>
      <c r="E44" s="95">
        <f>Results!D47</f>
        <v>0</v>
      </c>
      <c r="F44" s="95" t="str">
        <f>Results!G47</f>
        <v/>
      </c>
      <c r="G44" s="95" t="s">
        <v>389</v>
      </c>
      <c r="H44" s="94" t="e">
        <f>VLOOKUP(B44,Results!$A$8:$AG$104,9,)</f>
        <v>#N/A</v>
      </c>
      <c r="I44" s="95" t="e">
        <f>VLOOKUP(H44,Results!A$8:$G$104,3,FALSE)</f>
        <v>#N/A</v>
      </c>
      <c r="J44" s="95" t="e">
        <f>VLOOKUP(H44,Results!$A$8:$G$104,2,FALSE)</f>
        <v>#N/A</v>
      </c>
      <c r="K44" s="95" t="e">
        <f>VLOOKUP(H44,Results!$A$8:$G$104,4,FALSE)</f>
        <v>#N/A</v>
      </c>
      <c r="L44" s="95" t="e">
        <f>VLOOKUP(H44,Results!$A$8:$G$104,7,FALSE)</f>
        <v>#N/A</v>
      </c>
      <c r="M44" s="96" t="e">
        <f>VLOOKUP(H44,$B$4:B44,1,FALSE)</f>
        <v>#N/A</v>
      </c>
    </row>
    <row r="45" spans="2:13">
      <c r="B45" s="94">
        <f>Results!A48</f>
        <v>0</v>
      </c>
      <c r="C45" s="95">
        <f>Results!C48</f>
        <v>0</v>
      </c>
      <c r="D45" s="95">
        <f>Results!B48</f>
        <v>0</v>
      </c>
      <c r="E45" s="95">
        <f>Results!D48</f>
        <v>0</v>
      </c>
      <c r="F45" s="95" t="str">
        <f>Results!G48</f>
        <v/>
      </c>
      <c r="G45" s="95" t="s">
        <v>389</v>
      </c>
      <c r="H45" s="94" t="e">
        <f>VLOOKUP(B45,Results!$A$8:$AG$104,9,)</f>
        <v>#N/A</v>
      </c>
      <c r="I45" s="95" t="e">
        <f>VLOOKUP(H45,Results!A$8:$G$104,3,FALSE)</f>
        <v>#N/A</v>
      </c>
      <c r="J45" s="95" t="e">
        <f>VLOOKUP(H45,Results!$A$8:$G$104,2,FALSE)</f>
        <v>#N/A</v>
      </c>
      <c r="K45" s="95" t="e">
        <f>VLOOKUP(H45,Results!$A$8:$G$104,4,FALSE)</f>
        <v>#N/A</v>
      </c>
      <c r="L45" s="95" t="e">
        <f>VLOOKUP(H45,Results!$A$8:$G$104,7,FALSE)</f>
        <v>#N/A</v>
      </c>
      <c r="M45" s="96" t="e">
        <f>VLOOKUP(H45,$B$4:B45,1,FALSE)</f>
        <v>#N/A</v>
      </c>
    </row>
    <row r="46" spans="2:13">
      <c r="B46" s="94">
        <f>Results!A49</f>
        <v>0</v>
      </c>
      <c r="C46" s="95">
        <f>Results!C49</f>
        <v>0</v>
      </c>
      <c r="D46" s="95">
        <f>Results!B49</f>
        <v>0</v>
      </c>
      <c r="E46" s="95">
        <f>Results!D49</f>
        <v>0</v>
      </c>
      <c r="F46" s="95" t="str">
        <f>Results!G49</f>
        <v/>
      </c>
      <c r="G46" s="95" t="s">
        <v>389</v>
      </c>
      <c r="H46" s="94" t="e">
        <f>VLOOKUP(B46,Results!$A$8:$AG$104,9,)</f>
        <v>#N/A</v>
      </c>
      <c r="I46" s="95" t="e">
        <f>VLOOKUP(H46,Results!A$8:$G$104,3,FALSE)</f>
        <v>#N/A</v>
      </c>
      <c r="J46" s="95" t="e">
        <f>VLOOKUP(H46,Results!$A$8:$G$104,2,FALSE)</f>
        <v>#N/A</v>
      </c>
      <c r="K46" s="95" t="e">
        <f>VLOOKUP(H46,Results!$A$8:$G$104,4,FALSE)</f>
        <v>#N/A</v>
      </c>
      <c r="L46" s="95" t="e">
        <f>VLOOKUP(H46,Results!$A$8:$G$104,7,FALSE)</f>
        <v>#N/A</v>
      </c>
      <c r="M46" s="96" t="e">
        <f>VLOOKUP(H46,$B$4:B46,1,FALSE)</f>
        <v>#N/A</v>
      </c>
    </row>
    <row r="47" spans="2:13">
      <c r="B47" s="94">
        <f>Results!A50</f>
        <v>0</v>
      </c>
      <c r="C47" s="95">
        <f>Results!C50</f>
        <v>0</v>
      </c>
      <c r="D47" s="95">
        <f>Results!B50</f>
        <v>0</v>
      </c>
      <c r="E47" s="95">
        <f>Results!D50</f>
        <v>0</v>
      </c>
      <c r="F47" s="95" t="str">
        <f>Results!G50</f>
        <v/>
      </c>
      <c r="G47" s="95" t="s">
        <v>389</v>
      </c>
      <c r="H47" s="94" t="e">
        <f>VLOOKUP(B47,Results!$A$8:$AG$104,9,)</f>
        <v>#N/A</v>
      </c>
      <c r="I47" s="95" t="e">
        <f>VLOOKUP(H47,Results!A$8:$G$104,3,FALSE)</f>
        <v>#N/A</v>
      </c>
      <c r="J47" s="95" t="e">
        <f>VLOOKUP(H47,Results!$A$8:$G$104,2,FALSE)</f>
        <v>#N/A</v>
      </c>
      <c r="K47" s="95" t="e">
        <f>VLOOKUP(H47,Results!$A$8:$G$104,4,FALSE)</f>
        <v>#N/A</v>
      </c>
      <c r="L47" s="95" t="e">
        <f>VLOOKUP(H47,Results!$A$8:$G$104,7,FALSE)</f>
        <v>#N/A</v>
      </c>
      <c r="M47" s="96" t="e">
        <f>VLOOKUP(H47,$B$4:B47,1,FALSE)</f>
        <v>#N/A</v>
      </c>
    </row>
    <row r="48" spans="2:13">
      <c r="B48" s="94">
        <f>Results!A51</f>
        <v>0</v>
      </c>
      <c r="C48" s="95">
        <f>Results!C51</f>
        <v>0</v>
      </c>
      <c r="D48" s="95">
        <f>Results!B51</f>
        <v>0</v>
      </c>
      <c r="E48" s="95">
        <f>Results!D51</f>
        <v>0</v>
      </c>
      <c r="F48" s="95" t="str">
        <f>Results!G51</f>
        <v/>
      </c>
      <c r="G48" s="95" t="s">
        <v>389</v>
      </c>
      <c r="H48" s="94" t="e">
        <f>VLOOKUP(B48,Results!$A$8:$AG$104,9,)</f>
        <v>#N/A</v>
      </c>
      <c r="I48" s="95" t="e">
        <f>VLOOKUP(H48,Results!A$8:$G$104,3,FALSE)</f>
        <v>#N/A</v>
      </c>
      <c r="J48" s="95" t="e">
        <f>VLOOKUP(H48,Results!$A$8:$G$104,2,FALSE)</f>
        <v>#N/A</v>
      </c>
      <c r="K48" s="95" t="e">
        <f>VLOOKUP(H48,Results!$A$8:$G$104,4,FALSE)</f>
        <v>#N/A</v>
      </c>
      <c r="L48" s="95" t="e">
        <f>VLOOKUP(H48,Results!$A$8:$G$104,7,FALSE)</f>
        <v>#N/A</v>
      </c>
      <c r="M48" s="96" t="e">
        <f>VLOOKUP(H48,$B$4:B48,1,FALSE)</f>
        <v>#N/A</v>
      </c>
    </row>
    <row r="49" spans="2:13">
      <c r="B49" s="94">
        <f>Results!A52</f>
        <v>0</v>
      </c>
      <c r="C49" s="95">
        <f>Results!C52</f>
        <v>0</v>
      </c>
      <c r="D49" s="95">
        <f>Results!B52</f>
        <v>0</v>
      </c>
      <c r="E49" s="95">
        <f>Results!D52</f>
        <v>0</v>
      </c>
      <c r="F49" s="95" t="str">
        <f>Results!G52</f>
        <v/>
      </c>
      <c r="G49" s="95" t="s">
        <v>389</v>
      </c>
      <c r="H49" s="94" t="e">
        <f>VLOOKUP(B49,Results!$A$8:$AG$104,9,)</f>
        <v>#N/A</v>
      </c>
      <c r="I49" s="95" t="e">
        <f>VLOOKUP(H49,Results!A$8:$G$104,3,FALSE)</f>
        <v>#N/A</v>
      </c>
      <c r="J49" s="95" t="e">
        <f>VLOOKUP(H49,Results!$A$8:$G$104,2,FALSE)</f>
        <v>#N/A</v>
      </c>
      <c r="K49" s="95" t="e">
        <f>VLOOKUP(H49,Results!$A$8:$G$104,4,FALSE)</f>
        <v>#N/A</v>
      </c>
      <c r="L49" s="95" t="e">
        <f>VLOOKUP(H49,Results!$A$8:$G$104,7,FALSE)</f>
        <v>#N/A</v>
      </c>
      <c r="M49" s="96" t="e">
        <f>VLOOKUP(H49,$B$4:B49,1,FALSE)</f>
        <v>#N/A</v>
      </c>
    </row>
    <row r="50" spans="2:13">
      <c r="B50" s="94">
        <f>Results!A53</f>
        <v>0</v>
      </c>
      <c r="C50" s="95">
        <f>Results!C53</f>
        <v>0</v>
      </c>
      <c r="D50" s="95">
        <f>Results!B53</f>
        <v>0</v>
      </c>
      <c r="E50" s="95">
        <f>Results!D53</f>
        <v>0</v>
      </c>
      <c r="F50" s="95" t="str">
        <f>Results!G53</f>
        <v/>
      </c>
      <c r="G50" s="95" t="s">
        <v>389</v>
      </c>
      <c r="H50" s="94" t="e">
        <f>VLOOKUP(B50,Results!$A$8:$AG$104,9,)</f>
        <v>#N/A</v>
      </c>
      <c r="I50" s="95" t="e">
        <f>VLOOKUP(H50,Results!A$8:$G$104,3,FALSE)</f>
        <v>#N/A</v>
      </c>
      <c r="J50" s="95" t="e">
        <f>VLOOKUP(H50,Results!$A$8:$G$104,2,FALSE)</f>
        <v>#N/A</v>
      </c>
      <c r="K50" s="95" t="e">
        <f>VLOOKUP(H50,Results!$A$8:$G$104,4,FALSE)</f>
        <v>#N/A</v>
      </c>
      <c r="L50" s="95" t="e">
        <f>VLOOKUP(H50,Results!$A$8:$G$104,7,FALSE)</f>
        <v>#N/A</v>
      </c>
      <c r="M50" s="96" t="e">
        <f>VLOOKUP(H50,$B$4:B50,1,FALSE)</f>
        <v>#N/A</v>
      </c>
    </row>
    <row r="51" spans="2:13">
      <c r="B51" s="94">
        <f>Results!A54</f>
        <v>0</v>
      </c>
      <c r="C51" s="95">
        <f>Results!C54</f>
        <v>0</v>
      </c>
      <c r="D51" s="95">
        <f>Results!B54</f>
        <v>0</v>
      </c>
      <c r="E51" s="95">
        <f>Results!D54</f>
        <v>0</v>
      </c>
      <c r="F51" s="95" t="str">
        <f>Results!G54</f>
        <v/>
      </c>
      <c r="G51" s="95" t="s">
        <v>389</v>
      </c>
      <c r="H51" s="94" t="e">
        <f>VLOOKUP(B51,Results!$A$8:$AG$104,9,)</f>
        <v>#N/A</v>
      </c>
      <c r="I51" s="95" t="e">
        <f>VLOOKUP(H51,Results!A$8:$G$104,3,FALSE)</f>
        <v>#N/A</v>
      </c>
      <c r="J51" s="95" t="e">
        <f>VLOOKUP(H51,Results!$A$8:$G$104,2,FALSE)</f>
        <v>#N/A</v>
      </c>
      <c r="K51" s="95" t="e">
        <f>VLOOKUP(H51,Results!$A$8:$G$104,4,FALSE)</f>
        <v>#N/A</v>
      </c>
      <c r="L51" s="95" t="e">
        <f>VLOOKUP(H51,Results!$A$8:$G$104,7,FALSE)</f>
        <v>#N/A</v>
      </c>
      <c r="M51" s="96" t="e">
        <f>VLOOKUP(H51,$B$4:B51,1,FALSE)</f>
        <v>#N/A</v>
      </c>
    </row>
    <row r="52" spans="2:13">
      <c r="B52" s="94">
        <f>Results!A55</f>
        <v>0</v>
      </c>
      <c r="C52" s="95">
        <f>Results!C55</f>
        <v>0</v>
      </c>
      <c r="D52" s="95">
        <f>Results!B55</f>
        <v>0</v>
      </c>
      <c r="E52" s="95">
        <f>Results!D55</f>
        <v>0</v>
      </c>
      <c r="F52" s="95" t="str">
        <f>Results!G55</f>
        <v/>
      </c>
      <c r="G52" s="95" t="s">
        <v>389</v>
      </c>
      <c r="H52" s="94" t="e">
        <f>VLOOKUP(B52,Results!$A$8:$AG$104,9,)</f>
        <v>#N/A</v>
      </c>
      <c r="I52" s="95" t="e">
        <f>VLOOKUP(H52,Results!A$8:$G$104,3,FALSE)</f>
        <v>#N/A</v>
      </c>
      <c r="J52" s="95" t="e">
        <f>VLOOKUP(H52,Results!$A$8:$G$104,2,FALSE)</f>
        <v>#N/A</v>
      </c>
      <c r="K52" s="95" t="e">
        <f>VLOOKUP(H52,Results!$A$8:$G$104,4,FALSE)</f>
        <v>#N/A</v>
      </c>
      <c r="L52" s="95" t="e">
        <f>VLOOKUP(H52,Results!$A$8:$G$104,7,FALSE)</f>
        <v>#N/A</v>
      </c>
      <c r="M52" s="96" t="e">
        <f>VLOOKUP(H52,$B$4:B52,1,FALSE)</f>
        <v>#N/A</v>
      </c>
    </row>
    <row r="53" spans="2:13">
      <c r="B53" s="94">
        <f>Results!A56</f>
        <v>0</v>
      </c>
      <c r="C53" s="95">
        <f>Results!C56</f>
        <v>0</v>
      </c>
      <c r="D53" s="95">
        <f>Results!B56</f>
        <v>0</v>
      </c>
      <c r="E53" s="95">
        <f>Results!D56</f>
        <v>0</v>
      </c>
      <c r="F53" s="95" t="str">
        <f>Results!G56</f>
        <v/>
      </c>
      <c r="G53" s="95" t="s">
        <v>389</v>
      </c>
      <c r="H53" s="94" t="e">
        <f>VLOOKUP(B53,Results!$A$8:$AG$104,9,)</f>
        <v>#N/A</v>
      </c>
      <c r="I53" s="95" t="e">
        <f>VLOOKUP(H53,Results!A$8:$G$104,3,FALSE)</f>
        <v>#N/A</v>
      </c>
      <c r="J53" s="95" t="e">
        <f>VLOOKUP(H53,Results!$A$8:$G$104,2,FALSE)</f>
        <v>#N/A</v>
      </c>
      <c r="K53" s="95" t="e">
        <f>VLOOKUP(H53,Results!$A$8:$G$104,4,FALSE)</f>
        <v>#N/A</v>
      </c>
      <c r="L53" s="95" t="e">
        <f>VLOOKUP(H53,Results!$A$8:$G$104,7,FALSE)</f>
        <v>#N/A</v>
      </c>
      <c r="M53" s="96" t="e">
        <f>VLOOKUP(H53,$B$4:B53,1,FALSE)</f>
        <v>#N/A</v>
      </c>
    </row>
    <row r="54" spans="2:13">
      <c r="B54" s="94">
        <f>Results!A57</f>
        <v>0</v>
      </c>
      <c r="C54" s="95">
        <f>Results!C57</f>
        <v>0</v>
      </c>
      <c r="D54" s="95">
        <f>Results!B57</f>
        <v>0</v>
      </c>
      <c r="E54" s="95">
        <f>Results!D57</f>
        <v>0</v>
      </c>
      <c r="F54" s="95" t="str">
        <f>Results!G57</f>
        <v/>
      </c>
      <c r="G54" s="95" t="s">
        <v>389</v>
      </c>
      <c r="H54" s="94" t="e">
        <f>VLOOKUP(B54,Results!$A$8:$AG$104,9,)</f>
        <v>#N/A</v>
      </c>
      <c r="I54" s="95" t="e">
        <f>VLOOKUP(H54,Results!A$8:$G$104,3,FALSE)</f>
        <v>#N/A</v>
      </c>
      <c r="J54" s="95" t="e">
        <f>VLOOKUP(H54,Results!$A$8:$G$104,2,FALSE)</f>
        <v>#N/A</v>
      </c>
      <c r="K54" s="95" t="e">
        <f>VLOOKUP(H54,Results!$A$8:$G$104,4,FALSE)</f>
        <v>#N/A</v>
      </c>
      <c r="L54" s="95" t="e">
        <f>VLOOKUP(H54,Results!$A$8:$G$104,7,FALSE)</f>
        <v>#N/A</v>
      </c>
      <c r="M54" s="96" t="e">
        <f>VLOOKUP(H54,$B$4:B54,1,FALSE)</f>
        <v>#N/A</v>
      </c>
    </row>
    <row r="55" spans="2:13">
      <c r="B55" s="94">
        <f>Results!A58</f>
        <v>0</v>
      </c>
      <c r="C55" s="95">
        <f>Results!C58</f>
        <v>0</v>
      </c>
      <c r="D55" s="95">
        <f>Results!B58</f>
        <v>0</v>
      </c>
      <c r="E55" s="95">
        <f>Results!D58</f>
        <v>0</v>
      </c>
      <c r="F55" s="95" t="str">
        <f>Results!G58</f>
        <v/>
      </c>
      <c r="G55" s="95" t="s">
        <v>389</v>
      </c>
      <c r="H55" s="94" t="e">
        <f>VLOOKUP(B55,Results!$A$8:$AG$104,9,)</f>
        <v>#N/A</v>
      </c>
      <c r="I55" s="95" t="e">
        <f>VLOOKUP(H55,Results!A$8:$G$104,3,FALSE)</f>
        <v>#N/A</v>
      </c>
      <c r="J55" s="95" t="e">
        <f>VLOOKUP(H55,Results!$A$8:$G$104,2,FALSE)</f>
        <v>#N/A</v>
      </c>
      <c r="K55" s="95" t="e">
        <f>VLOOKUP(H55,Results!$A$8:$G$104,4,FALSE)</f>
        <v>#N/A</v>
      </c>
      <c r="L55" s="95" t="e">
        <f>VLOOKUP(H55,Results!$A$8:$G$104,7,FALSE)</f>
        <v>#N/A</v>
      </c>
      <c r="M55" s="96" t="e">
        <f>VLOOKUP(H55,$B$4:B55,1,FALSE)</f>
        <v>#N/A</v>
      </c>
    </row>
    <row r="56" spans="2:13">
      <c r="B56" s="94">
        <f>Results!A59</f>
        <v>0</v>
      </c>
      <c r="C56" s="95">
        <f>Results!C59</f>
        <v>0</v>
      </c>
      <c r="D56" s="95">
        <f>Results!B59</f>
        <v>0</v>
      </c>
      <c r="E56" s="95">
        <f>Results!D59</f>
        <v>0</v>
      </c>
      <c r="F56" s="95" t="str">
        <f>Results!G59</f>
        <v/>
      </c>
      <c r="G56" s="95" t="s">
        <v>389</v>
      </c>
      <c r="H56" s="94" t="e">
        <f>VLOOKUP(B56,Results!$A$8:$AG$104,9,)</f>
        <v>#N/A</v>
      </c>
      <c r="I56" s="95" t="e">
        <f>VLOOKUP(H56,Results!A$8:$G$104,3,FALSE)</f>
        <v>#N/A</v>
      </c>
      <c r="J56" s="95" t="e">
        <f>VLOOKUP(H56,Results!$A$8:$G$104,2,FALSE)</f>
        <v>#N/A</v>
      </c>
      <c r="K56" s="95" t="e">
        <f>VLOOKUP(H56,Results!$A$8:$G$104,4,FALSE)</f>
        <v>#N/A</v>
      </c>
      <c r="L56" s="95" t="e">
        <f>VLOOKUP(H56,Results!$A$8:$G$104,7,FALSE)</f>
        <v>#N/A</v>
      </c>
      <c r="M56" s="96" t="e">
        <f>VLOOKUP(H56,$B$4:B56,1,FALSE)</f>
        <v>#N/A</v>
      </c>
    </row>
    <row r="57" spans="2:13">
      <c r="B57" s="94">
        <f>Results!A60</f>
        <v>0</v>
      </c>
      <c r="C57" s="95">
        <f>Results!C60</f>
        <v>0</v>
      </c>
      <c r="D57" s="95">
        <f>Results!B60</f>
        <v>0</v>
      </c>
      <c r="E57" s="95">
        <f>Results!D60</f>
        <v>0</v>
      </c>
      <c r="F57" s="95" t="str">
        <f>Results!G60</f>
        <v/>
      </c>
      <c r="G57" s="95" t="s">
        <v>389</v>
      </c>
      <c r="H57" s="94" t="e">
        <f>VLOOKUP(B57,Results!$A$8:$AG$104,9,)</f>
        <v>#N/A</v>
      </c>
      <c r="I57" s="95" t="e">
        <f>VLOOKUP(H57,Results!A$8:$G$104,3,FALSE)</f>
        <v>#N/A</v>
      </c>
      <c r="J57" s="95" t="e">
        <f>VLOOKUP(H57,Results!$A$8:$G$104,2,FALSE)</f>
        <v>#N/A</v>
      </c>
      <c r="K57" s="95" t="e">
        <f>VLOOKUP(H57,Results!$A$8:$G$104,4,FALSE)</f>
        <v>#N/A</v>
      </c>
      <c r="L57" s="95" t="e">
        <f>VLOOKUP(H57,Results!$A$8:$G$104,7,FALSE)</f>
        <v>#N/A</v>
      </c>
      <c r="M57" s="96" t="e">
        <f>VLOOKUP(H57,$B$4:B57,1,FALSE)</f>
        <v>#N/A</v>
      </c>
    </row>
    <row r="58" spans="2:13">
      <c r="B58" s="94">
        <f>Results!A61</f>
        <v>0</v>
      </c>
      <c r="C58" s="95">
        <f>Results!C61</f>
        <v>0</v>
      </c>
      <c r="D58" s="95">
        <f>Results!B61</f>
        <v>0</v>
      </c>
      <c r="E58" s="95">
        <f>Results!D61</f>
        <v>0</v>
      </c>
      <c r="F58" s="95" t="str">
        <f>Results!G61</f>
        <v/>
      </c>
      <c r="G58" s="95" t="s">
        <v>389</v>
      </c>
      <c r="H58" s="94" t="e">
        <f>VLOOKUP(B58,Results!$A$8:$AG$104,9,)</f>
        <v>#N/A</v>
      </c>
      <c r="I58" s="95" t="e">
        <f>VLOOKUP(H58,Results!A$8:$G$104,3,FALSE)</f>
        <v>#N/A</v>
      </c>
      <c r="J58" s="95" t="e">
        <f>VLOOKUP(H58,Results!$A$8:$G$104,2,FALSE)</f>
        <v>#N/A</v>
      </c>
      <c r="K58" s="95" t="e">
        <f>VLOOKUP(H58,Results!$A$8:$G$104,4,FALSE)</f>
        <v>#N/A</v>
      </c>
      <c r="L58" s="95" t="e">
        <f>VLOOKUP(H58,Results!$A$8:$G$104,7,FALSE)</f>
        <v>#N/A</v>
      </c>
      <c r="M58" s="96" t="e">
        <f>VLOOKUP(H58,$B$4:B58,1,FALSE)</f>
        <v>#N/A</v>
      </c>
    </row>
    <row r="59" spans="2:13">
      <c r="B59" s="94">
        <f>Results!A62</f>
        <v>0</v>
      </c>
      <c r="C59" s="95">
        <f>Results!C62</f>
        <v>0</v>
      </c>
      <c r="D59" s="95">
        <f>Results!B62</f>
        <v>0</v>
      </c>
      <c r="E59" s="95">
        <f>Results!D62</f>
        <v>0</v>
      </c>
      <c r="F59" s="95" t="str">
        <f>Results!G62</f>
        <v/>
      </c>
      <c r="G59" s="95" t="s">
        <v>389</v>
      </c>
      <c r="H59" s="94" t="e">
        <f>VLOOKUP(B59,Results!$A$8:$AG$104,9,)</f>
        <v>#N/A</v>
      </c>
      <c r="I59" s="95" t="e">
        <f>VLOOKUP(H59,Results!A$8:$G$104,3,FALSE)</f>
        <v>#N/A</v>
      </c>
      <c r="J59" s="95" t="e">
        <f>VLOOKUP(H59,Results!$A$8:$G$104,2,FALSE)</f>
        <v>#N/A</v>
      </c>
      <c r="K59" s="95" t="e">
        <f>VLOOKUP(H59,Results!$A$8:$G$104,4,FALSE)</f>
        <v>#N/A</v>
      </c>
      <c r="L59" s="95" t="e">
        <f>VLOOKUP(H59,Results!$A$8:$G$104,7,FALSE)</f>
        <v>#N/A</v>
      </c>
      <c r="M59" s="96" t="e">
        <f>VLOOKUP(H59,$B$4:B59,1,FALSE)</f>
        <v>#N/A</v>
      </c>
    </row>
    <row r="60" spans="2:13">
      <c r="B60" s="94">
        <f>Results!A63</f>
        <v>0</v>
      </c>
      <c r="C60" s="95">
        <f>Results!C63</f>
        <v>0</v>
      </c>
      <c r="D60" s="95">
        <f>Results!B63</f>
        <v>0</v>
      </c>
      <c r="E60" s="95">
        <f>Results!D63</f>
        <v>0</v>
      </c>
      <c r="F60" s="95" t="str">
        <f>Results!G63</f>
        <v/>
      </c>
      <c r="G60" s="95" t="s">
        <v>389</v>
      </c>
      <c r="H60" s="94" t="e">
        <f>VLOOKUP(B60,Results!$A$8:$AG$104,9,)</f>
        <v>#N/A</v>
      </c>
      <c r="I60" s="95" t="e">
        <f>VLOOKUP(H60,Results!A$8:$G$104,3,FALSE)</f>
        <v>#N/A</v>
      </c>
      <c r="J60" s="95" t="e">
        <f>VLOOKUP(H60,Results!$A$8:$G$104,2,FALSE)</f>
        <v>#N/A</v>
      </c>
      <c r="K60" s="95" t="e">
        <f>VLOOKUP(H60,Results!$A$8:$G$104,4,FALSE)</f>
        <v>#N/A</v>
      </c>
      <c r="L60" s="95" t="e">
        <f>VLOOKUP(H60,Results!$A$8:$G$104,7,FALSE)</f>
        <v>#N/A</v>
      </c>
      <c r="M60" s="96" t="e">
        <f>VLOOKUP(H60,$B$4:B60,1,FALSE)</f>
        <v>#N/A</v>
      </c>
    </row>
    <row r="61" spans="2:13">
      <c r="B61" s="94">
        <f>Results!A64</f>
        <v>0</v>
      </c>
      <c r="C61" s="95">
        <f>Results!C64</f>
        <v>0</v>
      </c>
      <c r="D61" s="95">
        <f>Results!B64</f>
        <v>0</v>
      </c>
      <c r="E61" s="95">
        <f>Results!D64</f>
        <v>0</v>
      </c>
      <c r="F61" s="95" t="str">
        <f>Results!G64</f>
        <v/>
      </c>
      <c r="G61" s="95" t="s">
        <v>389</v>
      </c>
      <c r="H61" s="94" t="e">
        <f>VLOOKUP(B61,Results!$A$8:$AG$104,9,)</f>
        <v>#N/A</v>
      </c>
      <c r="I61" s="95" t="e">
        <f>VLOOKUP(H61,Results!A$8:$G$104,3,FALSE)</f>
        <v>#N/A</v>
      </c>
      <c r="J61" s="95" t="e">
        <f>VLOOKUP(H61,Results!$A$8:$G$104,2,FALSE)</f>
        <v>#N/A</v>
      </c>
      <c r="K61" s="95" t="e">
        <f>VLOOKUP(H61,Results!$A$8:$G$104,4,FALSE)</f>
        <v>#N/A</v>
      </c>
      <c r="L61" s="95" t="e">
        <f>VLOOKUP(H61,Results!$A$8:$G$104,7,FALSE)</f>
        <v>#N/A</v>
      </c>
      <c r="M61" s="96" t="e">
        <f>VLOOKUP(H61,$B$4:B61,1,FALSE)</f>
        <v>#N/A</v>
      </c>
    </row>
    <row r="62" spans="2:13">
      <c r="B62" s="94">
        <f>Results!A65</f>
        <v>0</v>
      </c>
      <c r="C62" s="95">
        <f>Results!C65</f>
        <v>0</v>
      </c>
      <c r="D62" s="95">
        <f>Results!B65</f>
        <v>0</v>
      </c>
      <c r="E62" s="95">
        <f>Results!D65</f>
        <v>0</v>
      </c>
      <c r="F62" s="95" t="str">
        <f>Results!G65</f>
        <v/>
      </c>
      <c r="G62" s="95" t="s">
        <v>389</v>
      </c>
      <c r="H62" s="94" t="e">
        <f>VLOOKUP(B62,Results!$A$8:$AG$104,9,)</f>
        <v>#N/A</v>
      </c>
      <c r="I62" s="95" t="e">
        <f>VLOOKUP(H62,Results!A$8:$G$104,3,FALSE)</f>
        <v>#N/A</v>
      </c>
      <c r="J62" s="95" t="e">
        <f>VLOOKUP(H62,Results!$A$8:$G$104,2,FALSE)</f>
        <v>#N/A</v>
      </c>
      <c r="K62" s="95" t="e">
        <f>VLOOKUP(H62,Results!$A$8:$G$104,4,FALSE)</f>
        <v>#N/A</v>
      </c>
      <c r="L62" s="95" t="e">
        <f>VLOOKUP(H62,Results!$A$8:$G$104,7,FALSE)</f>
        <v>#N/A</v>
      </c>
      <c r="M62" s="96" t="e">
        <f>VLOOKUP(H62,$B$4:B62,1,FALSE)</f>
        <v>#N/A</v>
      </c>
    </row>
    <row r="63" spans="2:13">
      <c r="B63" s="94">
        <f>Results!A66</f>
        <v>0</v>
      </c>
      <c r="C63" s="95">
        <f>Results!C66</f>
        <v>0</v>
      </c>
      <c r="D63" s="95">
        <f>Results!B66</f>
        <v>0</v>
      </c>
      <c r="E63" s="95">
        <f>Results!D66</f>
        <v>0</v>
      </c>
      <c r="F63" s="95" t="str">
        <f>Results!G66</f>
        <v/>
      </c>
      <c r="G63" s="95" t="s">
        <v>389</v>
      </c>
      <c r="H63" s="94" t="e">
        <f>VLOOKUP(B63,Results!$A$8:$AG$104,9,)</f>
        <v>#N/A</v>
      </c>
      <c r="I63" s="95" t="e">
        <f>VLOOKUP(H63,Results!A$8:$G$104,3,FALSE)</f>
        <v>#N/A</v>
      </c>
      <c r="J63" s="95" t="e">
        <f>VLOOKUP(H63,Results!$A$8:$G$104,2,FALSE)</f>
        <v>#N/A</v>
      </c>
      <c r="K63" s="95" t="e">
        <f>VLOOKUP(H63,Results!$A$8:$G$104,4,FALSE)</f>
        <v>#N/A</v>
      </c>
      <c r="L63" s="95" t="e">
        <f>VLOOKUP(H63,Results!$A$8:$G$104,7,FALSE)</f>
        <v>#N/A</v>
      </c>
      <c r="M63" s="96" t="e">
        <f>VLOOKUP(H63,$B$4:B63,1,FALSE)</f>
        <v>#N/A</v>
      </c>
    </row>
    <row r="64" spans="2:13">
      <c r="B64" s="94">
        <f>Results!A67</f>
        <v>0</v>
      </c>
      <c r="C64" s="95">
        <f>Results!C67</f>
        <v>0</v>
      </c>
      <c r="D64" s="95">
        <f>Results!B67</f>
        <v>0</v>
      </c>
      <c r="E64" s="95">
        <f>Results!D67</f>
        <v>0</v>
      </c>
      <c r="F64" s="95" t="str">
        <f>Results!G67</f>
        <v/>
      </c>
      <c r="G64" s="95" t="s">
        <v>389</v>
      </c>
      <c r="H64" s="94" t="e">
        <f>VLOOKUP(B64,Results!$A$8:$AG$104,9,)</f>
        <v>#N/A</v>
      </c>
      <c r="I64" s="95" t="e">
        <f>VLOOKUP(H64,Results!A$8:$G$104,3,FALSE)</f>
        <v>#N/A</v>
      </c>
      <c r="J64" s="95" t="e">
        <f>VLOOKUP(H64,Results!$A$8:$G$104,2,FALSE)</f>
        <v>#N/A</v>
      </c>
      <c r="K64" s="95" t="e">
        <f>VLOOKUP(H64,Results!$A$8:$G$104,4,FALSE)</f>
        <v>#N/A</v>
      </c>
      <c r="L64" s="95" t="e">
        <f>VLOOKUP(H64,Results!$A$8:$G$104,7,FALSE)</f>
        <v>#N/A</v>
      </c>
      <c r="M64" s="96" t="e">
        <f>VLOOKUP(H64,$B$4:B64,1,FALSE)</f>
        <v>#N/A</v>
      </c>
    </row>
    <row r="65" spans="2:13">
      <c r="B65" s="94">
        <f>Results!A68</f>
        <v>0</v>
      </c>
      <c r="C65" s="95">
        <f>Results!C68</f>
        <v>0</v>
      </c>
      <c r="D65" s="95">
        <f>Results!B68</f>
        <v>0</v>
      </c>
      <c r="E65" s="95">
        <f>Results!D68</f>
        <v>0</v>
      </c>
      <c r="F65" s="95" t="str">
        <f>Results!G68</f>
        <v/>
      </c>
      <c r="G65" s="95" t="s">
        <v>389</v>
      </c>
      <c r="H65" s="94" t="e">
        <f>VLOOKUP(B65,Results!$A$8:$AG$104,9,)</f>
        <v>#N/A</v>
      </c>
      <c r="I65" s="95" t="e">
        <f>VLOOKUP(H65,Results!A$8:$G$104,3,FALSE)</f>
        <v>#N/A</v>
      </c>
      <c r="J65" s="95" t="e">
        <f>VLOOKUP(H65,Results!$A$8:$G$104,2,FALSE)</f>
        <v>#N/A</v>
      </c>
      <c r="K65" s="95" t="e">
        <f>VLOOKUP(H65,Results!$A$8:$G$104,4,FALSE)</f>
        <v>#N/A</v>
      </c>
      <c r="L65" s="95" t="e">
        <f>VLOOKUP(H65,Results!$A$8:$G$104,7,FALSE)</f>
        <v>#N/A</v>
      </c>
      <c r="M65" s="96" t="e">
        <f>VLOOKUP(H65,$B$4:B65,1,FALSE)</f>
        <v>#N/A</v>
      </c>
    </row>
    <row r="66" spans="2:13">
      <c r="B66" s="94">
        <f>Results!A69</f>
        <v>0</v>
      </c>
      <c r="C66" s="95">
        <f>Results!C69</f>
        <v>0</v>
      </c>
      <c r="D66" s="95">
        <f>Results!B69</f>
        <v>0</v>
      </c>
      <c r="E66" s="95">
        <f>Results!D69</f>
        <v>0</v>
      </c>
      <c r="F66" s="95" t="str">
        <f>Results!G69</f>
        <v/>
      </c>
      <c r="G66" s="95" t="s">
        <v>389</v>
      </c>
      <c r="H66" s="94" t="e">
        <f>VLOOKUP(B66,Results!$A$8:$AG$104,9,)</f>
        <v>#N/A</v>
      </c>
      <c r="I66" s="95" t="e">
        <f>VLOOKUP(H66,Results!A$8:$G$104,3,FALSE)</f>
        <v>#N/A</v>
      </c>
      <c r="J66" s="95" t="e">
        <f>VLOOKUP(H66,Results!$A$8:$G$104,2,FALSE)</f>
        <v>#N/A</v>
      </c>
      <c r="K66" s="95" t="e">
        <f>VLOOKUP(H66,Results!$A$8:$G$104,4,FALSE)</f>
        <v>#N/A</v>
      </c>
      <c r="L66" s="95" t="e">
        <f>VLOOKUP(H66,Results!$A$8:$G$104,7,FALSE)</f>
        <v>#N/A</v>
      </c>
      <c r="M66" s="96" t="e">
        <f>VLOOKUP(H66,$B$4:B66,1,FALSE)</f>
        <v>#N/A</v>
      </c>
    </row>
    <row r="67" spans="2:13">
      <c r="B67" s="94">
        <f>Results!A70</f>
        <v>0</v>
      </c>
      <c r="C67" s="95">
        <f>Results!C70</f>
        <v>0</v>
      </c>
      <c r="D67" s="95">
        <f>Results!B70</f>
        <v>0</v>
      </c>
      <c r="E67" s="95">
        <f>Results!D70</f>
        <v>0</v>
      </c>
      <c r="F67" s="95" t="str">
        <f>Results!G70</f>
        <v/>
      </c>
      <c r="G67" s="95" t="s">
        <v>389</v>
      </c>
      <c r="H67" s="94" t="e">
        <f>VLOOKUP(B67,Results!$A$8:$AG$104,9,)</f>
        <v>#N/A</v>
      </c>
      <c r="I67" s="95" t="e">
        <f>VLOOKUP(H67,Results!A$8:$G$104,3,FALSE)</f>
        <v>#N/A</v>
      </c>
      <c r="J67" s="95" t="e">
        <f>VLOOKUP(H67,Results!$A$8:$G$104,2,FALSE)</f>
        <v>#N/A</v>
      </c>
      <c r="K67" s="95" t="e">
        <f>VLOOKUP(H67,Results!$A$8:$G$104,4,FALSE)</f>
        <v>#N/A</v>
      </c>
      <c r="L67" s="95" t="e">
        <f>VLOOKUP(H67,Results!$A$8:$G$104,7,FALSE)</f>
        <v>#N/A</v>
      </c>
      <c r="M67" s="96" t="e">
        <f>VLOOKUP(H67,$B$4:B67,1,FALSE)</f>
        <v>#N/A</v>
      </c>
    </row>
    <row r="68" spans="2:13">
      <c r="B68" s="94">
        <f>Results!A71</f>
        <v>0</v>
      </c>
      <c r="C68" s="95">
        <f>Results!C71</f>
        <v>0</v>
      </c>
      <c r="D68" s="95">
        <f>Results!B71</f>
        <v>0</v>
      </c>
      <c r="E68" s="95">
        <f>Results!D71</f>
        <v>0</v>
      </c>
      <c r="F68" s="95" t="str">
        <f>Results!G71</f>
        <v/>
      </c>
      <c r="G68" s="95" t="s">
        <v>389</v>
      </c>
      <c r="H68" s="94" t="e">
        <f>VLOOKUP(B68,Results!$A$8:$AG$104,9,)</f>
        <v>#N/A</v>
      </c>
      <c r="I68" s="95" t="e">
        <f>VLOOKUP(H68,Results!A$8:$G$104,3,FALSE)</f>
        <v>#N/A</v>
      </c>
      <c r="J68" s="95" t="e">
        <f>VLOOKUP(H68,Results!$A$8:$G$104,2,FALSE)</f>
        <v>#N/A</v>
      </c>
      <c r="K68" s="95" t="e">
        <f>VLOOKUP(H68,Results!$A$8:$G$104,4,FALSE)</f>
        <v>#N/A</v>
      </c>
      <c r="L68" s="95" t="e">
        <f>VLOOKUP(H68,Results!$A$8:$G$104,7,FALSE)</f>
        <v>#N/A</v>
      </c>
      <c r="M68" s="96" t="e">
        <f>VLOOKUP(H68,$B$4:B68,1,FALSE)</f>
        <v>#N/A</v>
      </c>
    </row>
    <row r="69" spans="2:13">
      <c r="B69" s="94">
        <f>Results!A72</f>
        <v>0</v>
      </c>
      <c r="C69" s="95">
        <f>Results!C72</f>
        <v>0</v>
      </c>
      <c r="D69" s="95">
        <f>Results!B72</f>
        <v>0</v>
      </c>
      <c r="E69" s="95">
        <f>Results!D72</f>
        <v>0</v>
      </c>
      <c r="F69" s="95" t="str">
        <f>Results!G72</f>
        <v/>
      </c>
      <c r="G69" s="95" t="s">
        <v>389</v>
      </c>
      <c r="H69" s="94" t="e">
        <f>VLOOKUP(B69,Results!$A$8:$AG$104,9,)</f>
        <v>#N/A</v>
      </c>
      <c r="I69" s="95" t="e">
        <f>VLOOKUP(H69,Results!A$8:$G$104,3,FALSE)</f>
        <v>#N/A</v>
      </c>
      <c r="J69" s="95" t="e">
        <f>VLOOKUP(H69,Results!$A$8:$G$104,2,FALSE)</f>
        <v>#N/A</v>
      </c>
      <c r="K69" s="95" t="e">
        <f>VLOOKUP(H69,Results!$A$8:$G$104,4,FALSE)</f>
        <v>#N/A</v>
      </c>
      <c r="L69" s="95" t="e">
        <f>VLOOKUP(H69,Results!$A$8:$G$104,7,FALSE)</f>
        <v>#N/A</v>
      </c>
      <c r="M69" s="96" t="e">
        <f>VLOOKUP(H69,$B$4:B69,1,FALSE)</f>
        <v>#N/A</v>
      </c>
    </row>
    <row r="70" spans="2:13">
      <c r="B70" s="94">
        <f>Results!A77</f>
        <v>0</v>
      </c>
      <c r="C70" s="95">
        <f>Results!C77</f>
        <v>0</v>
      </c>
      <c r="D70" s="95">
        <f>Results!B77</f>
        <v>0</v>
      </c>
      <c r="E70" s="95">
        <f>Results!D77</f>
        <v>0</v>
      </c>
      <c r="F70" s="95" t="str">
        <f>Results!G77</f>
        <v/>
      </c>
      <c r="G70" s="95" t="s">
        <v>389</v>
      </c>
      <c r="H70" s="94" t="e">
        <f>VLOOKUP(B70,Results!$A$8:$AG$104,9,)</f>
        <v>#N/A</v>
      </c>
      <c r="I70" s="95" t="e">
        <f>VLOOKUP(H70,Results!A$8:$G$104,3,FALSE)</f>
        <v>#N/A</v>
      </c>
      <c r="J70" s="95" t="e">
        <f>VLOOKUP(H70,Results!$A$8:$G$104,2,FALSE)</f>
        <v>#N/A</v>
      </c>
      <c r="K70" s="95" t="e">
        <f>VLOOKUP(H70,Results!$A$8:$G$104,4,FALSE)</f>
        <v>#N/A</v>
      </c>
      <c r="L70" s="95" t="e">
        <f>VLOOKUP(H70,Results!$A$8:$G$104,7,FALSE)</f>
        <v>#N/A</v>
      </c>
    </row>
    <row r="71" spans="2:13">
      <c r="B71" s="94">
        <f>Results!A78</f>
        <v>0</v>
      </c>
      <c r="C71" s="95">
        <f>Results!C78</f>
        <v>0</v>
      </c>
      <c r="D71" s="95">
        <f>Results!B78</f>
        <v>0</v>
      </c>
      <c r="E71" s="95">
        <f>Results!D78</f>
        <v>0</v>
      </c>
      <c r="F71" s="95" t="str">
        <f>Results!G78</f>
        <v/>
      </c>
      <c r="G71" s="95" t="s">
        <v>389</v>
      </c>
      <c r="H71" s="94" t="e">
        <f>VLOOKUP(B71,Results!$A$8:$AG$104,9,)</f>
        <v>#N/A</v>
      </c>
      <c r="I71" s="95" t="e">
        <f>VLOOKUP(H71,Results!A$8:$G$104,3,FALSE)</f>
        <v>#N/A</v>
      </c>
      <c r="J71" s="95" t="e">
        <f>VLOOKUP(H71,Results!$A$8:$G$104,2,FALSE)</f>
        <v>#N/A</v>
      </c>
      <c r="K71" s="95" t="e">
        <f>VLOOKUP(H71,Results!$A$8:$G$104,4,FALSE)</f>
        <v>#N/A</v>
      </c>
      <c r="L71" s="95" t="e">
        <f>VLOOKUP(H71,Results!$A$8:$G$104,7,FALSE)</f>
        <v>#N/A</v>
      </c>
    </row>
    <row r="72" spans="2:13">
      <c r="B72" s="94">
        <f>Results!A79</f>
        <v>0</v>
      </c>
      <c r="C72" s="95">
        <f>Results!C79</f>
        <v>0</v>
      </c>
      <c r="D72" s="95">
        <f>Results!B79</f>
        <v>0</v>
      </c>
      <c r="E72" s="95">
        <f>Results!D79</f>
        <v>0</v>
      </c>
      <c r="F72" s="95" t="str">
        <f>Results!G79</f>
        <v/>
      </c>
      <c r="G72" s="95" t="s">
        <v>389</v>
      </c>
      <c r="H72" s="94" t="e">
        <f>VLOOKUP(B72,Results!$A$8:$AG$104,9,)</f>
        <v>#N/A</v>
      </c>
      <c r="I72" s="95" t="e">
        <f>VLOOKUP(H72,Results!A$8:$G$104,3,FALSE)</f>
        <v>#N/A</v>
      </c>
      <c r="J72" s="95" t="e">
        <f>VLOOKUP(H72,Results!$A$8:$G$104,2,FALSE)</f>
        <v>#N/A</v>
      </c>
      <c r="K72" s="95" t="e">
        <f>VLOOKUP(H72,Results!$A$8:$G$104,4,FALSE)</f>
        <v>#N/A</v>
      </c>
      <c r="L72" s="95" t="e">
        <f>VLOOKUP(H72,Results!$A$8:$G$104,7,FALSE)</f>
        <v>#N/A</v>
      </c>
    </row>
    <row r="73" spans="2:13">
      <c r="B73" s="94">
        <f>Results!A80</f>
        <v>0</v>
      </c>
      <c r="C73" s="95">
        <f>Results!C80</f>
        <v>0</v>
      </c>
      <c r="D73" s="95">
        <f>Results!B80</f>
        <v>0</v>
      </c>
      <c r="E73" s="95">
        <f>Results!D80</f>
        <v>0</v>
      </c>
      <c r="F73" s="95" t="str">
        <f>Results!G80</f>
        <v/>
      </c>
      <c r="G73" s="95" t="s">
        <v>389</v>
      </c>
      <c r="H73" s="94" t="e">
        <f>VLOOKUP(B73,Results!$A$8:$AG$104,9,)</f>
        <v>#N/A</v>
      </c>
      <c r="I73" s="95" t="e">
        <f>VLOOKUP(H73,Results!A$8:$G$104,3,FALSE)</f>
        <v>#N/A</v>
      </c>
      <c r="J73" s="95" t="e">
        <f>VLOOKUP(H73,Results!$A$8:$G$104,2,FALSE)</f>
        <v>#N/A</v>
      </c>
      <c r="K73" s="95" t="e">
        <f>VLOOKUP(H73,Results!$A$8:$G$104,4,FALSE)</f>
        <v>#N/A</v>
      </c>
      <c r="L73" s="95" t="e">
        <f>VLOOKUP(H73,Results!$A$8:$G$104,7,FALSE)</f>
        <v>#N/A</v>
      </c>
    </row>
    <row r="74" spans="2:13">
      <c r="B74" s="94">
        <f>Results!A81</f>
        <v>0</v>
      </c>
      <c r="C74" s="95">
        <f>Results!C81</f>
        <v>0</v>
      </c>
      <c r="D74" s="95">
        <f>Results!B81</f>
        <v>0</v>
      </c>
      <c r="E74" s="95">
        <f>Results!D81</f>
        <v>0</v>
      </c>
      <c r="F74" s="95" t="str">
        <f>Results!G81</f>
        <v/>
      </c>
      <c r="G74" s="95" t="s">
        <v>389</v>
      </c>
      <c r="H74" s="94" t="e">
        <f>VLOOKUP(B74,Results!$A$8:$AG$104,9,)</f>
        <v>#N/A</v>
      </c>
      <c r="I74" s="95" t="e">
        <f>VLOOKUP(H74,Results!A$8:$G$104,3,FALSE)</f>
        <v>#N/A</v>
      </c>
      <c r="J74" s="95" t="e">
        <f>VLOOKUP(H74,Results!$A$8:$G$104,2,FALSE)</f>
        <v>#N/A</v>
      </c>
      <c r="K74" s="95" t="e">
        <f>VLOOKUP(H74,Results!$A$8:$G$104,4,FALSE)</f>
        <v>#N/A</v>
      </c>
      <c r="L74" s="95" t="e">
        <f>VLOOKUP(H74,Results!$A$8:$G$104,7,FALSE)</f>
        <v>#N/A</v>
      </c>
    </row>
    <row r="75" spans="2:13">
      <c r="B75" s="94">
        <f>Results!A82</f>
        <v>0</v>
      </c>
      <c r="C75" s="95">
        <f>Results!C82</f>
        <v>0</v>
      </c>
      <c r="D75" s="95">
        <f>Results!B82</f>
        <v>0</v>
      </c>
      <c r="E75" s="95">
        <f>Results!D82</f>
        <v>0</v>
      </c>
      <c r="F75" s="95" t="str">
        <f>Results!G82</f>
        <v/>
      </c>
      <c r="G75" s="95" t="s">
        <v>389</v>
      </c>
      <c r="H75" s="94" t="e">
        <f>VLOOKUP(B75,Results!$A$8:$AG$104,9,)</f>
        <v>#N/A</v>
      </c>
      <c r="I75" s="95" t="e">
        <f>VLOOKUP(H75,Results!A$8:$G$104,3,FALSE)</f>
        <v>#N/A</v>
      </c>
      <c r="J75" s="95" t="e">
        <f>VLOOKUP(H75,Results!$A$8:$G$104,2,FALSE)</f>
        <v>#N/A</v>
      </c>
      <c r="K75" s="95" t="e">
        <f>VLOOKUP(H75,Results!$A$8:$G$104,4,FALSE)</f>
        <v>#N/A</v>
      </c>
      <c r="L75" s="95" t="e">
        <f>VLOOKUP(H75,Results!$A$8:$G$104,7,FALSE)</f>
        <v>#N/A</v>
      </c>
    </row>
    <row r="76" spans="2:13">
      <c r="B76" s="94">
        <f>Results!A83</f>
        <v>0</v>
      </c>
      <c r="C76" s="95">
        <f>Results!C83</f>
        <v>0</v>
      </c>
      <c r="D76" s="95">
        <f>Results!B83</f>
        <v>0</v>
      </c>
      <c r="E76" s="95">
        <f>Results!D83</f>
        <v>0</v>
      </c>
      <c r="F76" s="95" t="str">
        <f>Results!G83</f>
        <v/>
      </c>
      <c r="G76" s="95" t="s">
        <v>389</v>
      </c>
      <c r="H76" s="94" t="e">
        <f>VLOOKUP(B76,Results!$A$8:$AG$104,9,)</f>
        <v>#N/A</v>
      </c>
      <c r="I76" s="95" t="e">
        <f>VLOOKUP(H76,Results!A$8:$G$104,3,FALSE)</f>
        <v>#N/A</v>
      </c>
      <c r="J76" s="95" t="e">
        <f>VLOOKUP(H76,Results!$A$8:$G$104,2,FALSE)</f>
        <v>#N/A</v>
      </c>
      <c r="K76" s="95" t="e">
        <f>VLOOKUP(H76,Results!$A$8:$G$104,4,FALSE)</f>
        <v>#N/A</v>
      </c>
      <c r="L76" s="95" t="e">
        <f>VLOOKUP(H76,Results!$A$8:$G$104,7,FALSE)</f>
        <v>#N/A</v>
      </c>
    </row>
    <row r="77" spans="2:13">
      <c r="B77" s="94">
        <f>Results!A84</f>
        <v>0</v>
      </c>
      <c r="C77" s="95">
        <f>Results!C84</f>
        <v>0</v>
      </c>
      <c r="D77" s="95">
        <f>Results!B84</f>
        <v>0</v>
      </c>
      <c r="E77" s="95">
        <f>Results!D84</f>
        <v>0</v>
      </c>
      <c r="F77" s="95" t="str">
        <f>Results!G84</f>
        <v/>
      </c>
      <c r="G77" s="95" t="s">
        <v>389</v>
      </c>
      <c r="H77" s="94" t="e">
        <f>VLOOKUP(B77,Results!$A$8:$AG$104,9,)</f>
        <v>#N/A</v>
      </c>
      <c r="I77" s="95" t="e">
        <f>VLOOKUP(H77,Results!A$8:$G$104,3,FALSE)</f>
        <v>#N/A</v>
      </c>
      <c r="J77" s="95" t="e">
        <f>VLOOKUP(H77,Results!$A$8:$G$104,2,FALSE)</f>
        <v>#N/A</v>
      </c>
      <c r="K77" s="95" t="e">
        <f>VLOOKUP(H77,Results!$A$8:$G$104,4,FALSE)</f>
        <v>#N/A</v>
      </c>
      <c r="L77" s="95" t="e">
        <f>VLOOKUP(H77,Results!$A$8:$G$104,7,FALSE)</f>
        <v>#N/A</v>
      </c>
    </row>
    <row r="78" spans="2:13">
      <c r="B78" s="94">
        <f>Results!A85</f>
        <v>0</v>
      </c>
      <c r="C78" s="95">
        <f>Results!C85</f>
        <v>0</v>
      </c>
      <c r="D78" s="95">
        <f>Results!B85</f>
        <v>0</v>
      </c>
      <c r="E78" s="95">
        <f>Results!D85</f>
        <v>0</v>
      </c>
      <c r="F78" s="95" t="str">
        <f>Results!G85</f>
        <v/>
      </c>
      <c r="G78" s="95" t="s">
        <v>389</v>
      </c>
      <c r="H78" s="94" t="e">
        <f>VLOOKUP(B78,Results!$A$8:$AG$104,9,)</f>
        <v>#N/A</v>
      </c>
      <c r="I78" s="95" t="e">
        <f>VLOOKUP(H78,Results!A$8:$G$104,3,FALSE)</f>
        <v>#N/A</v>
      </c>
      <c r="J78" s="95" t="e">
        <f>VLOOKUP(H78,Results!$A$8:$G$104,2,FALSE)</f>
        <v>#N/A</v>
      </c>
      <c r="K78" s="95" t="e">
        <f>VLOOKUP(H78,Results!$A$8:$G$104,4,FALSE)</f>
        <v>#N/A</v>
      </c>
      <c r="L78" s="95" t="e">
        <f>VLOOKUP(H78,Results!$A$8:$G$104,7,FALSE)</f>
        <v>#N/A</v>
      </c>
    </row>
    <row r="79" spans="2:13">
      <c r="B79" s="94">
        <f>Results!A86</f>
        <v>0</v>
      </c>
      <c r="C79" s="95">
        <f>Results!C86</f>
        <v>0</v>
      </c>
      <c r="D79" s="95">
        <f>Results!B86</f>
        <v>0</v>
      </c>
      <c r="E79" s="95">
        <f>Results!D86</f>
        <v>0</v>
      </c>
      <c r="F79" s="95" t="str">
        <f>Results!G86</f>
        <v/>
      </c>
      <c r="G79" s="95" t="s">
        <v>389</v>
      </c>
      <c r="H79" s="94" t="e">
        <f>VLOOKUP(B79,Results!$A$8:$AG$104,9,)</f>
        <v>#N/A</v>
      </c>
      <c r="I79" s="95" t="e">
        <f>VLOOKUP(H79,Results!A$8:$G$104,3,FALSE)</f>
        <v>#N/A</v>
      </c>
      <c r="J79" s="95" t="e">
        <f>VLOOKUP(H79,Results!$A$8:$G$104,2,FALSE)</f>
        <v>#N/A</v>
      </c>
      <c r="K79" s="95" t="e">
        <f>VLOOKUP(H79,Results!$A$8:$G$104,4,FALSE)</f>
        <v>#N/A</v>
      </c>
      <c r="L79" s="95" t="e">
        <f>VLOOKUP(H79,Results!$A$8:$G$104,7,FALSE)</f>
        <v>#N/A</v>
      </c>
    </row>
    <row r="80" spans="2:13">
      <c r="B80" s="94">
        <f>Results!A87</f>
        <v>0</v>
      </c>
      <c r="C80" s="95">
        <f>Results!C87</f>
        <v>0</v>
      </c>
      <c r="D80" s="95">
        <f>Results!B87</f>
        <v>0</v>
      </c>
      <c r="E80" s="95">
        <f>Results!D87</f>
        <v>0</v>
      </c>
      <c r="F80" s="95" t="str">
        <f>Results!G87</f>
        <v/>
      </c>
      <c r="G80" s="95" t="s">
        <v>389</v>
      </c>
      <c r="H80" s="94" t="e">
        <f>VLOOKUP(B80,Results!$A$8:$AG$104,9,)</f>
        <v>#N/A</v>
      </c>
      <c r="I80" s="95" t="e">
        <f>VLOOKUP(H80,Results!A$8:$G$104,3,FALSE)</f>
        <v>#N/A</v>
      </c>
      <c r="J80" s="95" t="e">
        <f>VLOOKUP(H80,Results!$A$8:$G$104,2,FALSE)</f>
        <v>#N/A</v>
      </c>
      <c r="K80" s="95" t="e">
        <f>VLOOKUP(H80,Results!$A$8:$G$104,4,FALSE)</f>
        <v>#N/A</v>
      </c>
      <c r="L80" s="95" t="e">
        <f>VLOOKUP(H80,Results!$A$8:$G$104,7,FALSE)</f>
        <v>#N/A</v>
      </c>
    </row>
    <row r="81" spans="2:12">
      <c r="B81" s="94">
        <f>Results!A88</f>
        <v>0</v>
      </c>
      <c r="C81" s="95">
        <f>Results!C88</f>
        <v>0</v>
      </c>
      <c r="D81" s="95">
        <f>Results!B88</f>
        <v>0</v>
      </c>
      <c r="E81" s="95">
        <f>Results!D88</f>
        <v>0</v>
      </c>
      <c r="F81" s="95" t="str">
        <f>Results!G88</f>
        <v/>
      </c>
      <c r="G81" s="95" t="s">
        <v>389</v>
      </c>
      <c r="H81" s="94" t="e">
        <f>VLOOKUP(B81,Results!$A$8:$AG$104,9,)</f>
        <v>#N/A</v>
      </c>
      <c r="I81" s="95" t="e">
        <f>VLOOKUP(H81,Results!A$8:$G$104,3,FALSE)</f>
        <v>#N/A</v>
      </c>
      <c r="J81" s="95" t="e">
        <f>VLOOKUP(H81,Results!$A$8:$G$104,2,FALSE)</f>
        <v>#N/A</v>
      </c>
      <c r="K81" s="95" t="e">
        <f>VLOOKUP(H81,Results!$A$8:$G$104,4,FALSE)</f>
        <v>#N/A</v>
      </c>
      <c r="L81" s="95" t="e">
        <f>VLOOKUP(H81,Results!$A$8:$G$104,7,FALSE)</f>
        <v>#N/A</v>
      </c>
    </row>
    <row r="82" spans="2:12">
      <c r="B82" s="94">
        <f>Results!A89</f>
        <v>0</v>
      </c>
      <c r="C82" s="95">
        <f>Results!C89</f>
        <v>0</v>
      </c>
      <c r="D82" s="95">
        <f>Results!B89</f>
        <v>0</v>
      </c>
      <c r="E82" s="95">
        <f>Results!D89</f>
        <v>0</v>
      </c>
      <c r="F82" s="95" t="str">
        <f>Results!G89</f>
        <v/>
      </c>
      <c r="G82" s="95" t="s">
        <v>389</v>
      </c>
      <c r="H82" s="94" t="e">
        <f>VLOOKUP(B82,Results!$A$8:$AG$104,9,)</f>
        <v>#N/A</v>
      </c>
      <c r="I82" s="95" t="e">
        <f>VLOOKUP(H82,Results!A$8:$G$104,3,FALSE)</f>
        <v>#N/A</v>
      </c>
      <c r="J82" s="95" t="e">
        <f>VLOOKUP(H82,Results!$A$8:$G$104,2,FALSE)</f>
        <v>#N/A</v>
      </c>
      <c r="K82" s="95" t="e">
        <f>VLOOKUP(H82,Results!$A$8:$G$104,4,FALSE)</f>
        <v>#N/A</v>
      </c>
      <c r="L82" s="95" t="e">
        <f>VLOOKUP(H82,Results!$A$8:$G$104,7,FALSE)</f>
        <v>#N/A</v>
      </c>
    </row>
    <row r="83" spans="2:12">
      <c r="B83" s="94">
        <f>Results!A90</f>
        <v>0</v>
      </c>
      <c r="C83" s="95">
        <f>Results!C90</f>
        <v>0</v>
      </c>
      <c r="D83" s="95">
        <f>Results!B90</f>
        <v>0</v>
      </c>
      <c r="E83" s="95">
        <f>Results!D90</f>
        <v>0</v>
      </c>
      <c r="F83" s="95" t="str">
        <f>Results!G90</f>
        <v/>
      </c>
      <c r="G83" s="95" t="s">
        <v>389</v>
      </c>
      <c r="H83" s="94" t="e">
        <f>VLOOKUP(B83,Results!$A$8:$AG$104,9,)</f>
        <v>#N/A</v>
      </c>
      <c r="I83" s="95" t="e">
        <f>VLOOKUP(H83,Results!A$8:$G$104,3,FALSE)</f>
        <v>#N/A</v>
      </c>
      <c r="J83" s="95" t="e">
        <f>VLOOKUP(H83,Results!$A$8:$G$104,2,FALSE)</f>
        <v>#N/A</v>
      </c>
      <c r="K83" s="95" t="e">
        <f>VLOOKUP(H83,Results!$A$8:$G$104,4,FALSE)</f>
        <v>#N/A</v>
      </c>
      <c r="L83" s="95" t="e">
        <f>VLOOKUP(H83,Results!$A$8:$G$104,7,FALSE)</f>
        <v>#N/A</v>
      </c>
    </row>
    <row r="84" spans="2:12">
      <c r="B84" s="94">
        <f>Results!A91</f>
        <v>0</v>
      </c>
      <c r="C84" s="95">
        <f>Results!C91</f>
        <v>0</v>
      </c>
      <c r="D84" s="95">
        <f>Results!B91</f>
        <v>0</v>
      </c>
      <c r="E84" s="95">
        <f>Results!D91</f>
        <v>0</v>
      </c>
      <c r="F84" s="95" t="str">
        <f>Results!G91</f>
        <v/>
      </c>
      <c r="G84" s="95" t="s">
        <v>389</v>
      </c>
      <c r="H84" s="94" t="e">
        <f>VLOOKUP(B84,Results!$A$8:$AG$104,9,)</f>
        <v>#N/A</v>
      </c>
      <c r="I84" s="95" t="e">
        <f>VLOOKUP(H84,Results!A$8:$G$104,3,FALSE)</f>
        <v>#N/A</v>
      </c>
      <c r="J84" s="95" t="e">
        <f>VLOOKUP(H84,Results!$A$8:$G$104,2,FALSE)</f>
        <v>#N/A</v>
      </c>
      <c r="K84" s="95" t="e">
        <f>VLOOKUP(H84,Results!$A$8:$G$104,4,FALSE)</f>
        <v>#N/A</v>
      </c>
      <c r="L84" s="95" t="e">
        <f>VLOOKUP(H84,Results!$A$8:$G$104,7,FALSE)</f>
        <v>#N/A</v>
      </c>
    </row>
    <row r="85" spans="2:12">
      <c r="B85" s="94">
        <f>Results!A92</f>
        <v>0</v>
      </c>
      <c r="C85" s="95">
        <f>Results!C92</f>
        <v>0</v>
      </c>
      <c r="D85" s="95">
        <f>Results!B92</f>
        <v>0</v>
      </c>
      <c r="E85" s="95">
        <f>Results!D92</f>
        <v>0</v>
      </c>
      <c r="F85" s="95" t="str">
        <f>Results!G92</f>
        <v/>
      </c>
      <c r="G85" s="95" t="s">
        <v>389</v>
      </c>
      <c r="H85" s="94" t="e">
        <f>VLOOKUP(B85,Results!$A$8:$AG$104,9,)</f>
        <v>#N/A</v>
      </c>
      <c r="I85" s="95" t="e">
        <f>VLOOKUP(H85,Results!A$8:$G$104,3,FALSE)</f>
        <v>#N/A</v>
      </c>
      <c r="J85" s="95" t="e">
        <f>VLOOKUP(H85,Results!$A$8:$G$104,2,FALSE)</f>
        <v>#N/A</v>
      </c>
      <c r="K85" s="95" t="e">
        <f>VLOOKUP(H85,Results!$A$8:$G$104,4,FALSE)</f>
        <v>#N/A</v>
      </c>
      <c r="L85" s="95" t="e">
        <f>VLOOKUP(H85,Results!$A$8:$G$104,7,FALSE)</f>
        <v>#N/A</v>
      </c>
    </row>
    <row r="86" spans="2:12">
      <c r="B86" s="94">
        <f>Results!A93</f>
        <v>0</v>
      </c>
      <c r="C86" s="95">
        <f>Results!C93</f>
        <v>0</v>
      </c>
      <c r="D86" s="95">
        <f>Results!B93</f>
        <v>0</v>
      </c>
      <c r="E86" s="95">
        <f>Results!D93</f>
        <v>0</v>
      </c>
      <c r="F86" s="95" t="str">
        <f>Results!G93</f>
        <v/>
      </c>
      <c r="G86" s="95" t="s">
        <v>389</v>
      </c>
      <c r="H86" s="94" t="e">
        <f>VLOOKUP(B86,Results!$A$8:$AG$104,9,)</f>
        <v>#N/A</v>
      </c>
      <c r="I86" s="95" t="e">
        <f>VLOOKUP(H86,Results!A$8:$G$104,3,FALSE)</f>
        <v>#N/A</v>
      </c>
      <c r="J86" s="95" t="e">
        <f>VLOOKUP(H86,Results!$A$8:$G$104,2,FALSE)</f>
        <v>#N/A</v>
      </c>
      <c r="K86" s="95" t="e">
        <f>VLOOKUP(H86,Results!$A$8:$G$104,4,FALSE)</f>
        <v>#N/A</v>
      </c>
      <c r="L86" s="95" t="e">
        <f>VLOOKUP(H86,Results!$A$8:$G$104,7,FALSE)</f>
        <v>#N/A</v>
      </c>
    </row>
    <row r="87" spans="2:12">
      <c r="B87" s="94">
        <f>Results!A94</f>
        <v>0</v>
      </c>
      <c r="C87" s="95">
        <f>Results!C94</f>
        <v>0</v>
      </c>
      <c r="D87" s="95">
        <f>Results!B94</f>
        <v>0</v>
      </c>
      <c r="E87" s="95">
        <f>Results!D94</f>
        <v>0</v>
      </c>
      <c r="F87" s="95" t="str">
        <f>Results!G94</f>
        <v/>
      </c>
      <c r="G87" s="95" t="s">
        <v>389</v>
      </c>
      <c r="H87" s="94" t="e">
        <f>VLOOKUP(B87,Results!$A$8:$AG$104,9,)</f>
        <v>#N/A</v>
      </c>
      <c r="I87" s="95" t="e">
        <f>VLOOKUP(H87,Results!A$8:$G$104,3,FALSE)</f>
        <v>#N/A</v>
      </c>
      <c r="J87" s="95" t="e">
        <f>VLOOKUP(H87,Results!$A$8:$G$104,2,FALSE)</f>
        <v>#N/A</v>
      </c>
      <c r="K87" s="95" t="e">
        <f>VLOOKUP(H87,Results!$A$8:$G$104,4,FALSE)</f>
        <v>#N/A</v>
      </c>
      <c r="L87" s="95" t="e">
        <f>VLOOKUP(H87,Results!$A$8:$G$104,7,FALSE)</f>
        <v>#N/A</v>
      </c>
    </row>
    <row r="88" spans="2:12">
      <c r="B88" s="94">
        <f>Results!A95</f>
        <v>0</v>
      </c>
      <c r="C88" s="95">
        <f>Results!C95</f>
        <v>0</v>
      </c>
      <c r="D88" s="95">
        <f>Results!B95</f>
        <v>0</v>
      </c>
      <c r="E88" s="95">
        <f>Results!D95</f>
        <v>0</v>
      </c>
      <c r="F88" s="95" t="str">
        <f>Results!G95</f>
        <v/>
      </c>
      <c r="G88" s="95" t="s">
        <v>389</v>
      </c>
      <c r="H88" s="94" t="e">
        <f>VLOOKUP(B88,Results!$A$8:$AG$104,9,)</f>
        <v>#N/A</v>
      </c>
      <c r="I88" s="95" t="e">
        <f>VLOOKUP(H88,Results!A$8:$G$104,3,FALSE)</f>
        <v>#N/A</v>
      </c>
      <c r="J88" s="95" t="e">
        <f>VLOOKUP(H88,Results!$A$8:$G$104,2,FALSE)</f>
        <v>#N/A</v>
      </c>
      <c r="K88" s="95" t="e">
        <f>VLOOKUP(H88,Results!$A$8:$G$104,4,FALSE)</f>
        <v>#N/A</v>
      </c>
      <c r="L88" s="95" t="e">
        <f>VLOOKUP(H88,Results!$A$8:$G$104,7,FALSE)</f>
        <v>#N/A</v>
      </c>
    </row>
    <row r="89" spans="2:12">
      <c r="B89" s="94">
        <f>Results!A96</f>
        <v>0</v>
      </c>
      <c r="C89" s="95">
        <f>Results!C96</f>
        <v>0</v>
      </c>
      <c r="D89" s="95">
        <f>Results!B96</f>
        <v>0</v>
      </c>
      <c r="E89" s="95">
        <f>Results!D96</f>
        <v>0</v>
      </c>
      <c r="F89" s="95" t="str">
        <f>Results!G96</f>
        <v/>
      </c>
      <c r="G89" s="95" t="s">
        <v>389</v>
      </c>
      <c r="H89" s="94" t="e">
        <f>VLOOKUP(B89,Results!$A$8:$AG$104,9,)</f>
        <v>#N/A</v>
      </c>
      <c r="I89" s="95" t="e">
        <f>VLOOKUP(H89,Results!A$8:$G$104,3,FALSE)</f>
        <v>#N/A</v>
      </c>
      <c r="J89" s="95" t="e">
        <f>VLOOKUP(H89,Results!$A$8:$G$104,2,FALSE)</f>
        <v>#N/A</v>
      </c>
      <c r="K89" s="95" t="e">
        <f>VLOOKUP(H89,Results!$A$8:$G$104,4,FALSE)</f>
        <v>#N/A</v>
      </c>
      <c r="L89" s="95" t="e">
        <f>VLOOKUP(H89,Results!$A$8:$G$104,7,FALSE)</f>
        <v>#N/A</v>
      </c>
    </row>
    <row r="90" spans="2:12">
      <c r="B90" s="94">
        <f>Results!A97</f>
        <v>0</v>
      </c>
      <c r="C90" s="95">
        <f>Results!C97</f>
        <v>0</v>
      </c>
      <c r="D90" s="95">
        <f>Results!B97</f>
        <v>0</v>
      </c>
      <c r="E90" s="95">
        <f>Results!D97</f>
        <v>0</v>
      </c>
      <c r="F90" s="95" t="str">
        <f>Results!G97</f>
        <v/>
      </c>
      <c r="G90" s="95" t="s">
        <v>389</v>
      </c>
      <c r="H90" s="94" t="e">
        <f>VLOOKUP(B90,Results!$A$8:$AG$104,9,)</f>
        <v>#N/A</v>
      </c>
      <c r="I90" s="95" t="e">
        <f>VLOOKUP(H90,Results!A$8:$G$104,3,FALSE)</f>
        <v>#N/A</v>
      </c>
      <c r="J90" s="95" t="e">
        <f>VLOOKUP(H90,Results!$A$8:$G$104,2,FALSE)</f>
        <v>#N/A</v>
      </c>
      <c r="K90" s="95" t="e">
        <f>VLOOKUP(H90,Results!$A$8:$G$104,4,FALSE)</f>
        <v>#N/A</v>
      </c>
      <c r="L90" s="95" t="e">
        <f>VLOOKUP(H90,Results!$A$8:$G$104,7,FALSE)</f>
        <v>#N/A</v>
      </c>
    </row>
    <row r="91" spans="2:12">
      <c r="B91" s="94">
        <f>Results!A98</f>
        <v>0</v>
      </c>
      <c r="C91" s="95">
        <f>Results!C98</f>
        <v>0</v>
      </c>
      <c r="D91" s="95">
        <f>Results!B98</f>
        <v>0</v>
      </c>
      <c r="E91" s="95">
        <f>Results!D98</f>
        <v>0</v>
      </c>
      <c r="F91" s="95" t="str">
        <f>Results!G98</f>
        <v/>
      </c>
      <c r="G91" s="95" t="s">
        <v>389</v>
      </c>
      <c r="H91" s="94" t="e">
        <f>VLOOKUP(B91,Results!$A$8:$AG$104,9,)</f>
        <v>#N/A</v>
      </c>
      <c r="I91" s="95" t="e">
        <f>VLOOKUP(H91,Results!A$8:$G$104,3,FALSE)</f>
        <v>#N/A</v>
      </c>
      <c r="J91" s="95" t="e">
        <f>VLOOKUP(H91,Results!$A$8:$G$104,2,FALSE)</f>
        <v>#N/A</v>
      </c>
      <c r="K91" s="95" t="e">
        <f>VLOOKUP(H91,Results!$A$8:$G$104,4,FALSE)</f>
        <v>#N/A</v>
      </c>
      <c r="L91" s="95" t="e">
        <f>VLOOKUP(H91,Results!$A$8:$G$104,7,FALSE)</f>
        <v>#N/A</v>
      </c>
    </row>
    <row r="92" spans="2:12">
      <c r="B92" s="94">
        <f>Results!A99</f>
        <v>0</v>
      </c>
      <c r="C92" s="95">
        <f>Results!C99</f>
        <v>0</v>
      </c>
      <c r="D92" s="95">
        <f>Results!B99</f>
        <v>0</v>
      </c>
      <c r="E92" s="95">
        <f>Results!D99</f>
        <v>0</v>
      </c>
      <c r="F92" s="95" t="str">
        <f>Results!G99</f>
        <v/>
      </c>
      <c r="G92" s="95" t="s">
        <v>389</v>
      </c>
      <c r="H92" s="94" t="e">
        <f>VLOOKUP(B92,Results!$A$8:$AG$104,9,)</f>
        <v>#N/A</v>
      </c>
      <c r="I92" s="95" t="e">
        <f>VLOOKUP(H92,Results!A$8:$G$104,3,FALSE)</f>
        <v>#N/A</v>
      </c>
      <c r="J92" s="95" t="e">
        <f>VLOOKUP(H92,Results!$A$8:$G$104,2,FALSE)</f>
        <v>#N/A</v>
      </c>
      <c r="K92" s="95" t="e">
        <f>VLOOKUP(H92,Results!$A$8:$G$104,4,FALSE)</f>
        <v>#N/A</v>
      </c>
      <c r="L92" s="95" t="e">
        <f>VLOOKUP(H92,Results!$A$8:$G$104,7,FALSE)</f>
        <v>#N/A</v>
      </c>
    </row>
    <row r="93" spans="2:12">
      <c r="B93" s="94">
        <f>Results!A100</f>
        <v>0</v>
      </c>
      <c r="C93" s="95">
        <f>Results!C100</f>
        <v>0</v>
      </c>
      <c r="D93" s="95">
        <f>Results!B100</f>
        <v>0</v>
      </c>
      <c r="E93" s="95">
        <f>Results!D100</f>
        <v>0</v>
      </c>
      <c r="F93" s="95" t="str">
        <f>Results!G100</f>
        <v/>
      </c>
      <c r="G93" s="95" t="s">
        <v>389</v>
      </c>
      <c r="H93" s="94" t="e">
        <f>VLOOKUP(B93,Results!$A$8:$AG$104,9,)</f>
        <v>#N/A</v>
      </c>
      <c r="I93" s="95" t="e">
        <f>VLOOKUP(H93,Results!A$8:$G$104,3,FALSE)</f>
        <v>#N/A</v>
      </c>
      <c r="J93" s="95" t="e">
        <f>VLOOKUP(H93,Results!$A$8:$G$104,2,FALSE)</f>
        <v>#N/A</v>
      </c>
      <c r="K93" s="95" t="e">
        <f>VLOOKUP(H93,Results!$A$8:$G$104,4,FALSE)</f>
        <v>#N/A</v>
      </c>
      <c r="L93" s="95" t="e">
        <f>VLOOKUP(H93,Results!$A$8:$G$104,7,FALSE)</f>
        <v>#N/A</v>
      </c>
    </row>
    <row r="94" spans="2:12">
      <c r="B94" s="94">
        <f>Results!A101</f>
        <v>0</v>
      </c>
      <c r="C94" s="95">
        <f>Results!C101</f>
        <v>0</v>
      </c>
      <c r="D94" s="95">
        <f>Results!B101</f>
        <v>0</v>
      </c>
      <c r="E94" s="95">
        <f>Results!D101</f>
        <v>0</v>
      </c>
      <c r="F94" s="95" t="str">
        <f>Results!G101</f>
        <v/>
      </c>
      <c r="G94" s="95" t="s">
        <v>389</v>
      </c>
      <c r="H94" s="94" t="e">
        <f>VLOOKUP(B94,Results!$A$8:$AG$104,9,)</f>
        <v>#N/A</v>
      </c>
      <c r="I94" s="95" t="e">
        <f>VLOOKUP(H94,Results!A$8:$G$104,3,FALSE)</f>
        <v>#N/A</v>
      </c>
      <c r="J94" s="95" t="e">
        <f>VLOOKUP(H94,Results!$A$8:$G$104,2,FALSE)</f>
        <v>#N/A</v>
      </c>
      <c r="K94" s="95" t="e">
        <f>VLOOKUP(H94,Results!$A$8:$G$104,4,FALSE)</f>
        <v>#N/A</v>
      </c>
      <c r="L94" s="95" t="e">
        <f>VLOOKUP(H94,Results!$A$8:$G$104,7,FALSE)</f>
        <v>#N/A</v>
      </c>
    </row>
    <row r="95" spans="2:12">
      <c r="B95" s="94">
        <f>Results!A102</f>
        <v>0</v>
      </c>
      <c r="C95" s="95">
        <f>Results!C102</f>
        <v>0</v>
      </c>
      <c r="D95" s="95">
        <f>Results!B102</f>
        <v>0</v>
      </c>
      <c r="E95" s="95">
        <f>Results!D102</f>
        <v>0</v>
      </c>
      <c r="F95" s="95" t="str">
        <f>Results!G102</f>
        <v/>
      </c>
      <c r="G95" s="95" t="s">
        <v>389</v>
      </c>
      <c r="H95" s="94" t="e">
        <f>VLOOKUP(B95,Results!$A$8:$AG$104,9,)</f>
        <v>#N/A</v>
      </c>
      <c r="I95" s="95" t="e">
        <f>VLOOKUP(H95,Results!A$8:$G$104,3,FALSE)</f>
        <v>#N/A</v>
      </c>
      <c r="J95" s="95" t="e">
        <f>VLOOKUP(H95,Results!$A$8:$G$104,2,FALSE)</f>
        <v>#N/A</v>
      </c>
      <c r="K95" s="95" t="e">
        <f>VLOOKUP(H95,Results!$A$8:$G$104,4,FALSE)</f>
        <v>#N/A</v>
      </c>
      <c r="L95" s="95" t="e">
        <f>VLOOKUP(H95,Results!$A$8:$G$104,7,FALSE)</f>
        <v>#N/A</v>
      </c>
    </row>
    <row r="96" spans="2:12">
      <c r="B96" s="94">
        <f>Results!A103</f>
        <v>0</v>
      </c>
      <c r="C96" s="95">
        <f>Results!C103</f>
        <v>0</v>
      </c>
      <c r="D96" s="95">
        <f>Results!B103</f>
        <v>0</v>
      </c>
      <c r="E96" s="95">
        <f>Results!D103</f>
        <v>0</v>
      </c>
      <c r="F96" s="95" t="str">
        <f>Results!G103</f>
        <v/>
      </c>
      <c r="G96" s="95" t="s">
        <v>389</v>
      </c>
      <c r="H96" s="94" t="e">
        <f>VLOOKUP(B96,Results!$A$8:$AG$104,9,)</f>
        <v>#N/A</v>
      </c>
      <c r="I96" s="95" t="e">
        <f>VLOOKUP(H96,Results!A$8:$G$104,3,FALSE)</f>
        <v>#N/A</v>
      </c>
      <c r="J96" s="95" t="e">
        <f>VLOOKUP(H96,Results!$A$8:$G$104,2,FALSE)</f>
        <v>#N/A</v>
      </c>
      <c r="K96" s="95" t="e">
        <f>VLOOKUP(H96,Results!$A$8:$G$104,4,FALSE)</f>
        <v>#N/A</v>
      </c>
      <c r="L96" s="95" t="e">
        <f>VLOOKUP(H96,Results!$A$8:$G$104,7,FALSE)</f>
        <v>#N/A</v>
      </c>
    </row>
    <row r="97" spans="2:12">
      <c r="B97" s="94">
        <f>Results!A104</f>
        <v>0</v>
      </c>
      <c r="C97" s="95">
        <f>Results!C104</f>
        <v>0</v>
      </c>
      <c r="D97" s="95">
        <f>Results!B104</f>
        <v>0</v>
      </c>
      <c r="E97" s="95">
        <f>Results!D104</f>
        <v>0</v>
      </c>
      <c r="F97" s="95" t="str">
        <f>Results!G104</f>
        <v/>
      </c>
      <c r="G97" s="95" t="s">
        <v>389</v>
      </c>
      <c r="H97" s="94" t="e">
        <f>VLOOKUP(B97,Results!$A$8:$AG$104,9,)</f>
        <v>#N/A</v>
      </c>
      <c r="I97" s="95" t="e">
        <f>VLOOKUP(H97,Results!A$8:$G$104,3,FALSE)</f>
        <v>#N/A</v>
      </c>
      <c r="J97" s="95" t="e">
        <f>VLOOKUP(H97,Results!$A$8:$G$104,2,FALSE)</f>
        <v>#N/A</v>
      </c>
      <c r="K97" s="95" t="e">
        <f>VLOOKUP(H97,Results!$A$8:$G$104,4,FALSE)</f>
        <v>#N/A</v>
      </c>
      <c r="L97" s="95" t="e">
        <f>VLOOKUP(H97,Results!$A$8:$G$104,7,FALSE)</f>
        <v>#N/A</v>
      </c>
    </row>
    <row r="98" spans="2:12">
      <c r="B98" s="94">
        <f>Results!A105</f>
        <v>0</v>
      </c>
      <c r="C98" s="95">
        <f>Results!C105</f>
        <v>0</v>
      </c>
      <c r="D98" s="95">
        <f>Results!B105</f>
        <v>0</v>
      </c>
      <c r="E98" s="95">
        <f>Results!D105</f>
        <v>0</v>
      </c>
      <c r="F98" s="95" t="str">
        <f>Results!G105</f>
        <v/>
      </c>
      <c r="G98" s="95" t="s">
        <v>389</v>
      </c>
      <c r="H98" s="94" t="e">
        <f>VLOOKUP(B98,Results!$A$8:$AG$104,9,)</f>
        <v>#N/A</v>
      </c>
      <c r="I98" s="95" t="e">
        <f>VLOOKUP(H98,Results!A$8:$G$104,3,FALSE)</f>
        <v>#N/A</v>
      </c>
      <c r="J98" s="95" t="e">
        <f>VLOOKUP(H98,Results!$A$8:$G$104,2,FALSE)</f>
        <v>#N/A</v>
      </c>
      <c r="K98" s="95" t="e">
        <f>VLOOKUP(H98,Results!$A$8:$G$104,4,FALSE)</f>
        <v>#N/A</v>
      </c>
      <c r="L98" s="95" t="e">
        <f>VLOOKUP(H98,Results!$A$8:$G$104,7,FALSE)</f>
        <v>#N/A</v>
      </c>
    </row>
    <row r="99" spans="2:12">
      <c r="B99" s="94">
        <f>Results!A106</f>
        <v>0</v>
      </c>
      <c r="C99" s="95">
        <f>Results!C106</f>
        <v>0</v>
      </c>
      <c r="D99" s="95">
        <f>Results!B106</f>
        <v>0</v>
      </c>
      <c r="E99" s="95">
        <f>Results!D106</f>
        <v>0</v>
      </c>
      <c r="F99" s="95" t="str">
        <f>Results!G106</f>
        <v/>
      </c>
      <c r="G99" s="95" t="s">
        <v>389</v>
      </c>
      <c r="H99" s="94" t="e">
        <f>VLOOKUP(B99,Results!$A$8:$AG$104,9,)</f>
        <v>#N/A</v>
      </c>
      <c r="I99" s="95" t="e">
        <f>VLOOKUP(H99,Results!A$8:$G$104,3,FALSE)</f>
        <v>#N/A</v>
      </c>
      <c r="J99" s="95" t="e">
        <f>VLOOKUP(H99,Results!$A$8:$G$104,2,FALSE)</f>
        <v>#N/A</v>
      </c>
      <c r="K99" s="95" t="e">
        <f>VLOOKUP(H99,Results!$A$8:$G$104,4,FALSE)</f>
        <v>#N/A</v>
      </c>
      <c r="L99" s="95" t="e">
        <f>VLOOKUP(H99,Results!$A$8:$G$104,7,FALSE)</f>
        <v>#N/A</v>
      </c>
    </row>
    <row r="100" spans="2:12">
      <c r="B100" s="94">
        <f>Results!A107</f>
        <v>0</v>
      </c>
      <c r="C100" s="95">
        <f>Results!C107</f>
        <v>0</v>
      </c>
      <c r="D100" s="95">
        <f>Results!B107</f>
        <v>0</v>
      </c>
      <c r="E100" s="95">
        <f>Results!D107</f>
        <v>0</v>
      </c>
      <c r="F100" s="95" t="str">
        <f>Results!G107</f>
        <v/>
      </c>
      <c r="G100" s="95" t="s">
        <v>389</v>
      </c>
      <c r="H100" s="94" t="e">
        <f>VLOOKUP(B100,Results!$A$8:$AG$104,9,)</f>
        <v>#N/A</v>
      </c>
      <c r="I100" s="95" t="e">
        <f>VLOOKUP(H100,Results!A$8:$G$104,3,FALSE)</f>
        <v>#N/A</v>
      </c>
      <c r="J100" s="95" t="e">
        <f>VLOOKUP(H100,Results!$A$8:$G$104,2,FALSE)</f>
        <v>#N/A</v>
      </c>
      <c r="K100" s="95" t="e">
        <f>VLOOKUP(H100,Results!$A$8:$G$104,4,FALSE)</f>
        <v>#N/A</v>
      </c>
      <c r="L100" s="95" t="e">
        <f>VLOOKUP(H100,Results!$A$8:$G$104,7,FALSE)</f>
        <v>#N/A</v>
      </c>
    </row>
  </sheetData>
  <autoFilter ref="M2:M107"/>
  <pageMargins left="0.7" right="0.7" top="0.75" bottom="0.75" header="0.3" footer="0.3"/>
  <pageSetup paperSize="9" scale="80" orientation="landscape" r:id="rId1"/>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M104"/>
  <sheetViews>
    <sheetView workbookViewId="0">
      <selection activeCell="G1" sqref="G1:L1048576"/>
    </sheetView>
  </sheetViews>
  <sheetFormatPr defaultRowHeight="12.75"/>
  <cols>
    <col min="1" max="1" width="13.625" style="93" bestFit="1" customWidth="1"/>
    <col min="2" max="2" width="4.875" style="93" bestFit="1" customWidth="1"/>
    <col min="3" max="3" width="19.5" style="93" bestFit="1" customWidth="1"/>
    <col min="4" max="4" width="11.5" style="93" bestFit="1" customWidth="1"/>
    <col min="5" max="5" width="13.375" style="93" bestFit="1" customWidth="1"/>
    <col min="6" max="6" width="17.125" style="93" bestFit="1" customWidth="1"/>
    <col min="7" max="12" width="10.375" style="93" customWidth="1"/>
    <col min="13" max="13" width="10.625" style="93" hidden="1" customWidth="1"/>
    <col min="14" max="256" width="11.25" style="93" customWidth="1"/>
    <col min="257" max="16384" width="9" style="93"/>
  </cols>
  <sheetData>
    <row r="1" spans="1:13">
      <c r="A1" s="96"/>
      <c r="C1" s="96"/>
      <c r="G1" s="96"/>
    </row>
    <row r="2" spans="1:13">
      <c r="A2" s="97" t="s">
        <v>390</v>
      </c>
      <c r="C2" s="93">
        <f>Results!B3</f>
        <v>0</v>
      </c>
      <c r="G2" s="96"/>
    </row>
    <row r="3" spans="1:13">
      <c r="A3" s="98" t="s">
        <v>391</v>
      </c>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VLOOKUP(B5,Results!$A$8:$AG$104,16,FALSE)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VLOOKUP(B6,Results!$A$8:$AG$104,16,FALSE)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VLOOKUP(B7,Results!$A$8:$AG$104,16,FALSE)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VLOOKUP(B8,Results!$A$8:$AG$104,16,FALSE)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VLOOKUP(B9,Results!$A$8:$AG$104,16,FALSE)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VLOOKUP(B10,Results!$A$8:$AG$104,16,FALSE)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VLOOKUP(B11,Results!$A$8:$AG$104,16,FALSE)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VLOOKUP(B12,Results!$A$8:$AG$104,16,FALSE)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VLOOKUP(B13,Results!$A$8:$AG$104,16,FALSE)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VLOOKUP(B14,Results!$A$8:$AG$104,16,FALSE)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c r="G15" s="100" t="s">
        <v>389</v>
      </c>
      <c r="H15" s="101" t="e">
        <f>VLOOKUP(B15,Results!$A$8:$AG$104,16,FALSE)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VLOOKUP(B16,Results!$A$8:$AG$104,16,FALSE)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VLOOKUP(B17,Results!$A$8:$AG$104,16,FALSE)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VLOOKUP(B18,Results!$A$8:$AG$104,16,FALSE)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VLOOKUP(B19,Results!$A$8:$AG$104,16,FALSE)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VLOOKUP(B20,Results!$A$8:$AG$104,16,FALSE)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VLOOKUP(B21,Results!$A$8:$AG$104,16,FALSE)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VLOOKUP(B22,Results!$A$8:$AG$104,16,FALSE)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VLOOKUP(B23,Results!$A$8:$AG$104,16,FALSE)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VLOOKUP(B24,Results!$A$8:$AG$104,16,FALSE)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VLOOKUP(B25,Results!$A$8:$AG$104,16,FALSE)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VLOOKUP(B26,Results!$A$8:$AG$104,16,FALSE)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VLOOKUP(B27,Results!$A$8:$AG$104,16,FALSE)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VLOOKUP(B28,Results!$A$8:$AG$104,16,FALSE)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VLOOKUP(B29,Results!$A$8:$AG$104,16,FALSE)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VLOOKUP(B30,Results!$A$8:$AG$104,16,FALSE)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VLOOKUP(B31,Results!$A$8:$AG$104,16,FALSE)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VLOOKUP(B32,Results!$A$8:$AG$104,16,FALSE)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VLOOKUP(B33,Results!$A$8:$AG$104,16,FALSE)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VLOOKUP(B34,Results!$A$8:$AG$104,16,FALSE)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VLOOKUP(B35,Results!$A$8:$AG$104,16,FALSE)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VLOOKUP(B36,Results!$A$8:$AG$104,16,FALSE)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VLOOKUP(B37,Results!$A$8:$AG$104,16,FALSE)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VLOOKUP(B38,Results!$A$8:$AG$104,16,FALSE)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VLOOKUP(B39,Results!$A$8:$AG$104,16,FALSE)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VLOOKUP(B40,Results!$A$8:$AG$104,16,FALSE)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VLOOKUP(B41,Results!$A$8:$AG$104,16,FALSE)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VLOOKUP(B42,Results!$A$8:$AG$104,16,FALSE)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VLOOKUP(B43,Results!$A$8:$AG$104,16,FALSE)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VLOOKUP(B44,Results!$A$8:$AG$104,16,FALSE)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VLOOKUP(B45,Results!$A$8:$AG$104,16,FALSE)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VLOOKUP(B46,Results!$A$8:$AG$104,16,FALSE)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VLOOKUP(B47,Results!$A$8:$AG$104,16,FALSE)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VLOOKUP(B48,Results!$A$8:$AG$104,16,FALSE)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VLOOKUP(B49,Results!$A$8:$AG$104,16,FALSE)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VLOOKUP(B50,Results!$A$8:$AG$104,16,FALSE)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VLOOKUP(B51,Results!$A$8:$AG$104,16,FALSE)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VLOOKUP(B52,Results!$A$8:$AG$104,16,FALSE)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VLOOKUP(B53,Results!$A$8:$AG$104,16,FALSE)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VLOOKUP(B54,Results!$A$8:$AG$104,16,FALSE)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VLOOKUP(B55,Results!$A$8:$AG$104,16,FALSE)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VLOOKUP(B56,Results!$A$8:$AG$104,16,FALSE)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VLOOKUP(B57,Results!$A$8:$AG$104,16,FALSE)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VLOOKUP(B58,Results!$A$8:$AG$104,16,FALSE)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VLOOKUP(B59,Results!$A$8:$AG$104,16,FALSE)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VLOOKUP(B60,Results!$A$8:$AG$104,16,FALSE)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VLOOKUP(B61,Results!$A$8:$AG$104,16,FALSE)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VLOOKUP(B62,Results!$A$8:$AG$104,16,FALSE)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VLOOKUP(B63,Results!$A$8:$AG$104,16,FALSE)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VLOOKUP(B64,Results!$A$8:$AG$104,16,FALSE)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VLOOKUP(B65,Results!$A$8:$AG$104,16,FALSE)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VLOOKUP(B66,Results!$A$8:$AG$104,16,FALSE)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VLOOKUP(B67,Results!$A$8:$AG$104,16,FALSE)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VLOOKUP(B68,Results!$A$8:$AG$104,16,FALSE)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VLOOKUP(B69,Results!$A$8:$AG$104,16,FALSE)</f>
        <v>#N/A</v>
      </c>
      <c r="I69" s="99" t="e">
        <f>VLOOKUP(H69,Results!A$8:$G$104,3,FALSE)</f>
        <v>#N/A</v>
      </c>
      <c r="J69" s="99" t="e">
        <f>VLOOKUP(H69,Results!$A$8:$G$104,2,FALSE)</f>
        <v>#N/A</v>
      </c>
      <c r="K69" s="99" t="e">
        <f>VLOOKUP(H69,Results!$A$8:$G$104,4,FALSE)</f>
        <v>#N/A</v>
      </c>
      <c r="L69" s="99" t="e">
        <f>VLOOKUP(H69,Results!$A$8:$G$104,7,FALSE)</f>
        <v>#N/A</v>
      </c>
    </row>
    <row r="70" spans="2:12">
      <c r="B70" s="94">
        <f>Results!A73</f>
        <v>0</v>
      </c>
      <c r="C70" s="99">
        <f>Results!C73</f>
        <v>0</v>
      </c>
      <c r="D70" s="99">
        <f>Results!B73</f>
        <v>0</v>
      </c>
      <c r="E70" s="99">
        <f>Results!D73</f>
        <v>0</v>
      </c>
      <c r="F70" s="99" t="str">
        <f>Results!G73</f>
        <v/>
      </c>
      <c r="G70" s="100" t="s">
        <v>389</v>
      </c>
      <c r="H70" s="101" t="e">
        <f>VLOOKUP(B70,Results!$A$8:$AG$104,16,FALSE)</f>
        <v>#N/A</v>
      </c>
      <c r="I70" s="99" t="e">
        <f>VLOOKUP(H70,Results!A$8:$G$104,3,FALSE)</f>
        <v>#N/A</v>
      </c>
      <c r="J70" s="99" t="e">
        <f>VLOOKUP(H70,Results!$A$8:$G$104,2,FALSE)</f>
        <v>#N/A</v>
      </c>
      <c r="K70" s="99" t="e">
        <f>VLOOKUP(H70,Results!$A$8:$G$104,4,FALSE)</f>
        <v>#N/A</v>
      </c>
      <c r="L70" s="99" t="e">
        <f>VLOOKUP(H70,Results!$A$8:$G$104,7,FALSE)</f>
        <v>#N/A</v>
      </c>
    </row>
    <row r="71" spans="2:12">
      <c r="B71" s="94">
        <f>Results!A74</f>
        <v>0</v>
      </c>
      <c r="C71" s="99">
        <f>Results!C74</f>
        <v>0</v>
      </c>
      <c r="D71" s="99">
        <f>Results!B74</f>
        <v>0</v>
      </c>
      <c r="E71" s="99">
        <f>Results!D74</f>
        <v>0</v>
      </c>
      <c r="F71" s="99" t="str">
        <f>Results!G74</f>
        <v/>
      </c>
      <c r="G71" s="100" t="s">
        <v>389</v>
      </c>
      <c r="H71" s="101" t="e">
        <f>VLOOKUP(B71,Results!$A$8:$AG$104,16,FALSE)</f>
        <v>#N/A</v>
      </c>
      <c r="I71" s="99" t="e">
        <f>VLOOKUP(H71,Results!A$8:$G$104,3,FALSE)</f>
        <v>#N/A</v>
      </c>
      <c r="J71" s="99" t="e">
        <f>VLOOKUP(H71,Results!$A$8:$G$104,2,FALSE)</f>
        <v>#N/A</v>
      </c>
      <c r="K71" s="99" t="e">
        <f>VLOOKUP(H71,Results!$A$8:$G$104,4,FALSE)</f>
        <v>#N/A</v>
      </c>
      <c r="L71" s="99" t="e">
        <f>VLOOKUP(H71,Results!$A$8:$G$104,7,FALSE)</f>
        <v>#N/A</v>
      </c>
    </row>
    <row r="72" spans="2:12">
      <c r="B72" s="94">
        <f>Results!A75</f>
        <v>0</v>
      </c>
      <c r="C72" s="99">
        <f>Results!C75</f>
        <v>0</v>
      </c>
      <c r="D72" s="99">
        <f>Results!B75</f>
        <v>0</v>
      </c>
      <c r="E72" s="99">
        <f>Results!D75</f>
        <v>0</v>
      </c>
      <c r="F72" s="99" t="str">
        <f>Results!G75</f>
        <v/>
      </c>
      <c r="G72" s="100" t="s">
        <v>389</v>
      </c>
      <c r="H72" s="101" t="e">
        <f>VLOOKUP(B72,Results!$A$8:$AG$104,16,FALSE)</f>
        <v>#N/A</v>
      </c>
      <c r="I72" s="99" t="e">
        <f>VLOOKUP(H72,Results!A$8:$G$104,3,FALSE)</f>
        <v>#N/A</v>
      </c>
      <c r="J72" s="99" t="e">
        <f>VLOOKUP(H72,Results!$A$8:$G$104,2,FALSE)</f>
        <v>#N/A</v>
      </c>
      <c r="K72" s="99" t="e">
        <f>VLOOKUP(H72,Results!$A$8:$G$104,4,FALSE)</f>
        <v>#N/A</v>
      </c>
      <c r="L72" s="99" t="e">
        <f>VLOOKUP(H72,Results!$A$8:$G$104,7,FALSE)</f>
        <v>#N/A</v>
      </c>
    </row>
    <row r="73" spans="2:12">
      <c r="B73" s="94">
        <f>Results!A76</f>
        <v>0</v>
      </c>
      <c r="C73" s="99">
        <f>Results!C76</f>
        <v>0</v>
      </c>
      <c r="D73" s="99">
        <f>Results!B76</f>
        <v>0</v>
      </c>
      <c r="E73" s="99">
        <f>Results!D76</f>
        <v>0</v>
      </c>
      <c r="F73" s="99" t="str">
        <f>Results!G76</f>
        <v/>
      </c>
      <c r="G73" s="100" t="s">
        <v>389</v>
      </c>
      <c r="H73" s="101" t="e">
        <f>VLOOKUP(B73,Results!$A$8:$AG$104,16,FALSE)</f>
        <v>#N/A</v>
      </c>
      <c r="I73" s="99" t="e">
        <f>VLOOKUP(H73,Results!A$8:$G$104,3,FALSE)</f>
        <v>#N/A</v>
      </c>
      <c r="J73" s="99" t="e">
        <f>VLOOKUP(H73,Results!$A$8:$G$104,2,FALSE)</f>
        <v>#N/A</v>
      </c>
      <c r="K73" s="99" t="e">
        <f>VLOOKUP(H73,Results!$A$8:$G$104,4,FALSE)</f>
        <v>#N/A</v>
      </c>
      <c r="L73" s="99" t="e">
        <f>VLOOKUP(H73,Results!$A$8:$G$104,7,FALSE)</f>
        <v>#N/A</v>
      </c>
    </row>
    <row r="74" spans="2:12">
      <c r="B74" s="94">
        <f>Results!A77</f>
        <v>0</v>
      </c>
      <c r="C74" s="99">
        <f>Results!C77</f>
        <v>0</v>
      </c>
      <c r="D74" s="99">
        <f>Results!B77</f>
        <v>0</v>
      </c>
      <c r="E74" s="99">
        <f>Results!D77</f>
        <v>0</v>
      </c>
      <c r="F74" s="99" t="str">
        <f>Results!G77</f>
        <v/>
      </c>
      <c r="G74" s="100" t="s">
        <v>389</v>
      </c>
      <c r="H74" s="101" t="e">
        <f>VLOOKUP(B74,Results!$A$8:$AG$104,16,FALSE)</f>
        <v>#N/A</v>
      </c>
      <c r="I74" s="99" t="e">
        <f>VLOOKUP(H74,Results!A$8:$G$104,3,FALSE)</f>
        <v>#N/A</v>
      </c>
      <c r="J74" s="99" t="e">
        <f>VLOOKUP(H74,Results!$A$8:$G$104,2,FALSE)</f>
        <v>#N/A</v>
      </c>
      <c r="K74" s="99" t="e">
        <f>VLOOKUP(H74,Results!$A$8:$G$104,4,FALSE)</f>
        <v>#N/A</v>
      </c>
      <c r="L74" s="99" t="e">
        <f>VLOOKUP(H74,Results!$A$8:$G$104,7,FALSE)</f>
        <v>#N/A</v>
      </c>
    </row>
    <row r="75" spans="2:12">
      <c r="B75" s="94">
        <f>Results!A78</f>
        <v>0</v>
      </c>
      <c r="C75" s="99">
        <f>Results!C78</f>
        <v>0</v>
      </c>
      <c r="D75" s="99">
        <f>Results!B78</f>
        <v>0</v>
      </c>
      <c r="E75" s="99">
        <f>Results!D78</f>
        <v>0</v>
      </c>
      <c r="F75" s="99" t="str">
        <f>Results!G78</f>
        <v/>
      </c>
      <c r="G75" s="100" t="s">
        <v>389</v>
      </c>
      <c r="H75" s="101" t="e">
        <f>VLOOKUP(B75,Results!$A$8:$AG$104,16,FALSE)</f>
        <v>#N/A</v>
      </c>
      <c r="I75" s="99" t="e">
        <f>VLOOKUP(H75,Results!A$8:$G$104,3,FALSE)</f>
        <v>#N/A</v>
      </c>
      <c r="J75" s="99" t="e">
        <f>VLOOKUP(H75,Results!$A$8:$G$104,2,FALSE)</f>
        <v>#N/A</v>
      </c>
      <c r="K75" s="99" t="e">
        <f>VLOOKUP(H75,Results!$A$8:$G$104,4,FALSE)</f>
        <v>#N/A</v>
      </c>
      <c r="L75" s="99" t="e">
        <f>VLOOKUP(H75,Results!$A$8:$G$104,7,FALSE)</f>
        <v>#N/A</v>
      </c>
    </row>
    <row r="76" spans="2:12">
      <c r="B76" s="94">
        <f>Results!A79</f>
        <v>0</v>
      </c>
      <c r="C76" s="99">
        <f>Results!C79</f>
        <v>0</v>
      </c>
      <c r="D76" s="99">
        <f>Results!B79</f>
        <v>0</v>
      </c>
      <c r="E76" s="99">
        <f>Results!D79</f>
        <v>0</v>
      </c>
      <c r="F76" s="99" t="str">
        <f>Results!G79</f>
        <v/>
      </c>
      <c r="G76" s="100" t="s">
        <v>389</v>
      </c>
      <c r="H76" s="101" t="e">
        <f>VLOOKUP(B76,Results!$A$8:$AG$104,16,FALSE)</f>
        <v>#N/A</v>
      </c>
      <c r="I76" s="99" t="e">
        <f>VLOOKUP(H76,Results!A$8:$G$104,3,FALSE)</f>
        <v>#N/A</v>
      </c>
      <c r="J76" s="99" t="e">
        <f>VLOOKUP(H76,Results!$A$8:$G$104,2,FALSE)</f>
        <v>#N/A</v>
      </c>
      <c r="K76" s="99" t="e">
        <f>VLOOKUP(H76,Results!$A$8:$G$104,4,FALSE)</f>
        <v>#N/A</v>
      </c>
      <c r="L76" s="99" t="e">
        <f>VLOOKUP(H76,Results!$A$8:$G$104,7,FALSE)</f>
        <v>#N/A</v>
      </c>
    </row>
    <row r="77" spans="2:12">
      <c r="B77" s="94">
        <f>Results!A80</f>
        <v>0</v>
      </c>
      <c r="C77" s="99">
        <f>Results!C80</f>
        <v>0</v>
      </c>
      <c r="D77" s="99">
        <f>Results!B80</f>
        <v>0</v>
      </c>
      <c r="E77" s="99">
        <f>Results!D80</f>
        <v>0</v>
      </c>
      <c r="F77" s="99" t="str">
        <f>Results!G80</f>
        <v/>
      </c>
      <c r="G77" s="100" t="s">
        <v>389</v>
      </c>
      <c r="H77" s="101" t="e">
        <f>VLOOKUP(B77,Results!$A$8:$AG$104,16,FALSE)</f>
        <v>#N/A</v>
      </c>
      <c r="I77" s="99" t="e">
        <f>VLOOKUP(H77,Results!A$8:$G$104,3,FALSE)</f>
        <v>#N/A</v>
      </c>
      <c r="J77" s="99" t="e">
        <f>VLOOKUP(H77,Results!$A$8:$G$104,2,FALSE)</f>
        <v>#N/A</v>
      </c>
      <c r="K77" s="99" t="e">
        <f>VLOOKUP(H77,Results!$A$8:$G$104,4,FALSE)</f>
        <v>#N/A</v>
      </c>
      <c r="L77" s="99" t="e">
        <f>VLOOKUP(H77,Results!$A$8:$G$104,7,FALSE)</f>
        <v>#N/A</v>
      </c>
    </row>
    <row r="78" spans="2:12">
      <c r="B78" s="94">
        <f>Results!A81</f>
        <v>0</v>
      </c>
      <c r="C78" s="99">
        <f>Results!C81</f>
        <v>0</v>
      </c>
      <c r="D78" s="99">
        <f>Results!B81</f>
        <v>0</v>
      </c>
      <c r="E78" s="99">
        <f>Results!D81</f>
        <v>0</v>
      </c>
      <c r="F78" s="99" t="str">
        <f>Results!G81</f>
        <v/>
      </c>
      <c r="G78" s="100" t="s">
        <v>389</v>
      </c>
      <c r="H78" s="101" t="e">
        <f>VLOOKUP(B78,Results!$A$8:$AG$104,16,FALSE)</f>
        <v>#N/A</v>
      </c>
      <c r="I78" s="99" t="e">
        <f>VLOOKUP(H78,Results!A$8:$G$104,3,FALSE)</f>
        <v>#N/A</v>
      </c>
      <c r="J78" s="99" t="e">
        <f>VLOOKUP(H78,Results!$A$8:$G$104,2,FALSE)</f>
        <v>#N/A</v>
      </c>
      <c r="K78" s="99" t="e">
        <f>VLOOKUP(H78,Results!$A$8:$G$104,4,FALSE)</f>
        <v>#N/A</v>
      </c>
      <c r="L78" s="99" t="e">
        <f>VLOOKUP(H78,Results!$A$8:$G$104,7,FALSE)</f>
        <v>#N/A</v>
      </c>
    </row>
    <row r="79" spans="2:12">
      <c r="B79" s="94">
        <f>Results!A82</f>
        <v>0</v>
      </c>
      <c r="C79" s="99">
        <f>Results!C82</f>
        <v>0</v>
      </c>
      <c r="D79" s="99">
        <f>Results!B82</f>
        <v>0</v>
      </c>
      <c r="E79" s="99">
        <f>Results!D82</f>
        <v>0</v>
      </c>
      <c r="F79" s="99" t="str">
        <f>Results!G82</f>
        <v/>
      </c>
      <c r="G79" s="100" t="s">
        <v>389</v>
      </c>
      <c r="H79" s="101" t="e">
        <f>VLOOKUP(B79,Results!$A$8:$AG$104,16,FALSE)</f>
        <v>#N/A</v>
      </c>
      <c r="I79" s="99" t="e">
        <f>VLOOKUP(H79,Results!A$8:$G$104,3,FALSE)</f>
        <v>#N/A</v>
      </c>
      <c r="J79" s="99" t="e">
        <f>VLOOKUP(H79,Results!$A$8:$G$104,2,FALSE)</f>
        <v>#N/A</v>
      </c>
      <c r="K79" s="99" t="e">
        <f>VLOOKUP(H79,Results!$A$8:$G$104,4,FALSE)</f>
        <v>#N/A</v>
      </c>
      <c r="L79" s="99" t="e">
        <f>VLOOKUP(H79,Results!$A$8:$G$104,7,FALSE)</f>
        <v>#N/A</v>
      </c>
    </row>
    <row r="80" spans="2:12">
      <c r="B80" s="94">
        <f>Results!A83</f>
        <v>0</v>
      </c>
      <c r="C80" s="99">
        <f>Results!C83</f>
        <v>0</v>
      </c>
      <c r="D80" s="99">
        <f>Results!B83</f>
        <v>0</v>
      </c>
      <c r="E80" s="99">
        <f>Results!D83</f>
        <v>0</v>
      </c>
      <c r="F80" s="99" t="str">
        <f>Results!G83</f>
        <v/>
      </c>
      <c r="G80" s="100" t="s">
        <v>389</v>
      </c>
      <c r="H80" s="101" t="e">
        <f>VLOOKUP(B80,Results!$A$8:$AG$104,16,FALSE)</f>
        <v>#N/A</v>
      </c>
      <c r="I80" s="99" t="e">
        <f>VLOOKUP(H80,Results!A$8:$G$104,3,FALSE)</f>
        <v>#N/A</v>
      </c>
      <c r="J80" s="99" t="e">
        <f>VLOOKUP(H80,Results!$A$8:$G$104,2,FALSE)</f>
        <v>#N/A</v>
      </c>
      <c r="K80" s="99" t="e">
        <f>VLOOKUP(H80,Results!$A$8:$G$104,4,FALSE)</f>
        <v>#N/A</v>
      </c>
      <c r="L80" s="99" t="e">
        <f>VLOOKUP(H80,Results!$A$8:$G$104,7,FALSE)</f>
        <v>#N/A</v>
      </c>
    </row>
    <row r="81" spans="2:12">
      <c r="B81" s="94">
        <f>Results!A84</f>
        <v>0</v>
      </c>
      <c r="C81" s="99">
        <f>Results!C84</f>
        <v>0</v>
      </c>
      <c r="D81" s="99">
        <f>Results!B84</f>
        <v>0</v>
      </c>
      <c r="E81" s="99">
        <f>Results!D84</f>
        <v>0</v>
      </c>
      <c r="F81" s="99" t="str">
        <f>Results!G84</f>
        <v/>
      </c>
      <c r="G81" s="100" t="s">
        <v>389</v>
      </c>
      <c r="H81" s="101" t="e">
        <f>VLOOKUP(B81,Results!$A$8:$AG$104,16,FALSE)</f>
        <v>#N/A</v>
      </c>
      <c r="I81" s="99" t="e">
        <f>VLOOKUP(H81,Results!A$8:$G$104,3,FALSE)</f>
        <v>#N/A</v>
      </c>
      <c r="J81" s="99" t="e">
        <f>VLOOKUP(H81,Results!$A$8:$G$104,2,FALSE)</f>
        <v>#N/A</v>
      </c>
      <c r="K81" s="99" t="e">
        <f>VLOOKUP(H81,Results!$A$8:$G$104,4,FALSE)</f>
        <v>#N/A</v>
      </c>
      <c r="L81" s="99" t="e">
        <f>VLOOKUP(H81,Results!$A$8:$G$104,7,FALSE)</f>
        <v>#N/A</v>
      </c>
    </row>
    <row r="82" spans="2:12">
      <c r="B82" s="94">
        <f>Results!A85</f>
        <v>0</v>
      </c>
      <c r="C82" s="99">
        <f>Results!C85</f>
        <v>0</v>
      </c>
      <c r="D82" s="99">
        <f>Results!B85</f>
        <v>0</v>
      </c>
      <c r="E82" s="99">
        <f>Results!D85</f>
        <v>0</v>
      </c>
      <c r="F82" s="99" t="str">
        <f>Results!G85</f>
        <v/>
      </c>
      <c r="G82" s="100" t="s">
        <v>389</v>
      </c>
      <c r="H82" s="101" t="e">
        <f>VLOOKUP(B82,Results!$A$8:$AG$104,16,FALSE)</f>
        <v>#N/A</v>
      </c>
      <c r="I82" s="99" t="e">
        <f>VLOOKUP(H82,Results!A$8:$G$104,3,FALSE)</f>
        <v>#N/A</v>
      </c>
      <c r="J82" s="99" t="e">
        <f>VLOOKUP(H82,Results!$A$8:$G$104,2,FALSE)</f>
        <v>#N/A</v>
      </c>
      <c r="K82" s="99" t="e">
        <f>VLOOKUP(H82,Results!$A$8:$G$104,4,FALSE)</f>
        <v>#N/A</v>
      </c>
      <c r="L82" s="99" t="e">
        <f>VLOOKUP(H82,Results!$A$8:$G$104,7,FALSE)</f>
        <v>#N/A</v>
      </c>
    </row>
    <row r="83" spans="2:12">
      <c r="B83" s="94">
        <f>Results!A86</f>
        <v>0</v>
      </c>
      <c r="C83" s="99">
        <f>Results!C86</f>
        <v>0</v>
      </c>
      <c r="D83" s="99">
        <f>Results!B86</f>
        <v>0</v>
      </c>
      <c r="E83" s="99">
        <f>Results!D86</f>
        <v>0</v>
      </c>
      <c r="F83" s="99" t="str">
        <f>Results!G86</f>
        <v/>
      </c>
      <c r="G83" s="100" t="s">
        <v>389</v>
      </c>
      <c r="H83" s="101" t="e">
        <f>VLOOKUP(B83,Results!$A$8:$AG$104,16,FALSE)</f>
        <v>#N/A</v>
      </c>
      <c r="I83" s="99" t="e">
        <f>VLOOKUP(H83,Results!A$8:$G$104,3,FALSE)</f>
        <v>#N/A</v>
      </c>
      <c r="J83" s="99" t="e">
        <f>VLOOKUP(H83,Results!$A$8:$G$104,2,FALSE)</f>
        <v>#N/A</v>
      </c>
      <c r="K83" s="99" t="e">
        <f>VLOOKUP(H83,Results!$A$8:$G$104,4,FALSE)</f>
        <v>#N/A</v>
      </c>
      <c r="L83" s="99" t="e">
        <f>VLOOKUP(H83,Results!$A$8:$G$104,7,FALSE)</f>
        <v>#N/A</v>
      </c>
    </row>
    <row r="84" spans="2:12">
      <c r="B84" s="94">
        <f>Results!A87</f>
        <v>0</v>
      </c>
      <c r="C84" s="99">
        <f>Results!C87</f>
        <v>0</v>
      </c>
      <c r="D84" s="99">
        <f>Results!B87</f>
        <v>0</v>
      </c>
      <c r="E84" s="99">
        <f>Results!D87</f>
        <v>0</v>
      </c>
      <c r="F84" s="99" t="str">
        <f>Results!G87</f>
        <v/>
      </c>
      <c r="G84" s="100" t="s">
        <v>389</v>
      </c>
      <c r="H84" s="101" t="e">
        <f>VLOOKUP(B84,Results!$A$8:$AG$104,16,FALSE)</f>
        <v>#N/A</v>
      </c>
      <c r="I84" s="99" t="e">
        <f>VLOOKUP(H84,Results!A$8:$G$104,3,FALSE)</f>
        <v>#N/A</v>
      </c>
      <c r="J84" s="99" t="e">
        <f>VLOOKUP(H84,Results!$A$8:$G$104,2,FALSE)</f>
        <v>#N/A</v>
      </c>
      <c r="K84" s="99" t="e">
        <f>VLOOKUP(H84,Results!$A$8:$G$104,4,FALSE)</f>
        <v>#N/A</v>
      </c>
      <c r="L84" s="99" t="e">
        <f>VLOOKUP(H84,Results!$A$8:$G$104,7,FALSE)</f>
        <v>#N/A</v>
      </c>
    </row>
    <row r="85" spans="2:12">
      <c r="B85" s="94">
        <f>Results!A88</f>
        <v>0</v>
      </c>
      <c r="C85" s="99">
        <f>Results!C88</f>
        <v>0</v>
      </c>
      <c r="D85" s="99">
        <f>Results!B88</f>
        <v>0</v>
      </c>
      <c r="E85" s="99">
        <f>Results!D88</f>
        <v>0</v>
      </c>
      <c r="F85" s="99" t="str">
        <f>Results!G88</f>
        <v/>
      </c>
      <c r="G85" s="100" t="s">
        <v>389</v>
      </c>
      <c r="H85" s="101" t="e">
        <f>VLOOKUP(B85,Results!$A$8:$AG$104,16,FALSE)</f>
        <v>#N/A</v>
      </c>
      <c r="I85" s="99" t="e">
        <f>VLOOKUP(H85,Results!A$8:$G$104,3,FALSE)</f>
        <v>#N/A</v>
      </c>
      <c r="J85" s="99" t="e">
        <f>VLOOKUP(H85,Results!$A$8:$G$104,2,FALSE)</f>
        <v>#N/A</v>
      </c>
      <c r="K85" s="99" t="e">
        <f>VLOOKUP(H85,Results!$A$8:$G$104,4,FALSE)</f>
        <v>#N/A</v>
      </c>
      <c r="L85" s="99" t="e">
        <f>VLOOKUP(H85,Results!$A$8:$G$104,7,FALSE)</f>
        <v>#N/A</v>
      </c>
    </row>
    <row r="86" spans="2:12">
      <c r="B86" s="94">
        <f>Results!A89</f>
        <v>0</v>
      </c>
      <c r="C86" s="99">
        <f>Results!C89</f>
        <v>0</v>
      </c>
      <c r="D86" s="99">
        <f>Results!B89</f>
        <v>0</v>
      </c>
      <c r="E86" s="99">
        <f>Results!D89</f>
        <v>0</v>
      </c>
      <c r="F86" s="99" t="str">
        <f>Results!G89</f>
        <v/>
      </c>
      <c r="G86" s="100" t="s">
        <v>389</v>
      </c>
      <c r="H86" s="101" t="e">
        <f>VLOOKUP(B86,Results!$A$8:$AG$104,16,FALSE)</f>
        <v>#N/A</v>
      </c>
      <c r="I86" s="99" t="e">
        <f>VLOOKUP(H86,Results!A$8:$G$104,3,FALSE)</f>
        <v>#N/A</v>
      </c>
      <c r="J86" s="99" t="e">
        <f>VLOOKUP(H86,Results!$A$8:$G$104,2,FALSE)</f>
        <v>#N/A</v>
      </c>
      <c r="K86" s="99" t="e">
        <f>VLOOKUP(H86,Results!$A$8:$G$104,4,FALSE)</f>
        <v>#N/A</v>
      </c>
      <c r="L86" s="99" t="e">
        <f>VLOOKUP(H86,Results!$A$8:$G$104,7,FALSE)</f>
        <v>#N/A</v>
      </c>
    </row>
    <row r="87" spans="2:12">
      <c r="B87" s="94">
        <f>Results!A90</f>
        <v>0</v>
      </c>
      <c r="C87" s="99">
        <f>Results!C90</f>
        <v>0</v>
      </c>
      <c r="D87" s="99">
        <f>Results!B90</f>
        <v>0</v>
      </c>
      <c r="E87" s="99">
        <f>Results!D90</f>
        <v>0</v>
      </c>
      <c r="F87" s="99" t="str">
        <f>Results!G90</f>
        <v/>
      </c>
      <c r="G87" s="100" t="s">
        <v>389</v>
      </c>
      <c r="H87" s="101" t="e">
        <f>VLOOKUP(B87,Results!$A$8:$AG$104,16,FALSE)</f>
        <v>#N/A</v>
      </c>
      <c r="I87" s="99" t="e">
        <f>VLOOKUP(H87,Results!A$8:$G$104,3,FALSE)</f>
        <v>#N/A</v>
      </c>
      <c r="J87" s="99" t="e">
        <f>VLOOKUP(H87,Results!$A$8:$G$104,2,FALSE)</f>
        <v>#N/A</v>
      </c>
      <c r="K87" s="99" t="e">
        <f>VLOOKUP(H87,Results!$A$8:$G$104,4,FALSE)</f>
        <v>#N/A</v>
      </c>
      <c r="L87" s="99" t="e">
        <f>VLOOKUP(H87,Results!$A$8:$G$104,7,FALSE)</f>
        <v>#N/A</v>
      </c>
    </row>
    <row r="88" spans="2:12">
      <c r="B88" s="94">
        <f>Results!A91</f>
        <v>0</v>
      </c>
      <c r="C88" s="99">
        <f>Results!C91</f>
        <v>0</v>
      </c>
      <c r="D88" s="99">
        <f>Results!B91</f>
        <v>0</v>
      </c>
      <c r="E88" s="99">
        <f>Results!D91</f>
        <v>0</v>
      </c>
      <c r="F88" s="99" t="str">
        <f>Results!G91</f>
        <v/>
      </c>
      <c r="G88" s="100" t="s">
        <v>389</v>
      </c>
      <c r="H88" s="101" t="e">
        <f>VLOOKUP(B88,Results!$A$8:$AG$104,16,FALSE)</f>
        <v>#N/A</v>
      </c>
      <c r="I88" s="99" t="e">
        <f>VLOOKUP(H88,Results!A$8:$G$104,3,FALSE)</f>
        <v>#N/A</v>
      </c>
      <c r="J88" s="99" t="e">
        <f>VLOOKUP(H88,Results!$A$8:$G$104,2,FALSE)</f>
        <v>#N/A</v>
      </c>
      <c r="K88" s="99" t="e">
        <f>VLOOKUP(H88,Results!$A$8:$G$104,4,FALSE)</f>
        <v>#N/A</v>
      </c>
      <c r="L88" s="99" t="e">
        <f>VLOOKUP(H88,Results!$A$8:$G$104,7,FALSE)</f>
        <v>#N/A</v>
      </c>
    </row>
    <row r="89" spans="2:12">
      <c r="B89" s="94">
        <f>Results!A92</f>
        <v>0</v>
      </c>
      <c r="C89" s="99">
        <f>Results!C92</f>
        <v>0</v>
      </c>
      <c r="D89" s="99">
        <f>Results!B92</f>
        <v>0</v>
      </c>
      <c r="E89" s="99">
        <f>Results!D92</f>
        <v>0</v>
      </c>
      <c r="F89" s="99" t="str">
        <f>Results!G92</f>
        <v/>
      </c>
      <c r="G89" s="100" t="s">
        <v>389</v>
      </c>
      <c r="H89" s="101" t="e">
        <f>VLOOKUP(B89,Results!$A$8:$AG$104,16,FALSE)</f>
        <v>#N/A</v>
      </c>
      <c r="I89" s="99" t="e">
        <f>VLOOKUP(H89,Results!A$8:$G$104,3,FALSE)</f>
        <v>#N/A</v>
      </c>
      <c r="J89" s="99" t="e">
        <f>VLOOKUP(H89,Results!$A$8:$G$104,2,FALSE)</f>
        <v>#N/A</v>
      </c>
      <c r="K89" s="99" t="e">
        <f>VLOOKUP(H89,Results!$A$8:$G$104,4,FALSE)</f>
        <v>#N/A</v>
      </c>
      <c r="L89" s="99" t="e">
        <f>VLOOKUP(H89,Results!$A$8:$G$104,7,FALSE)</f>
        <v>#N/A</v>
      </c>
    </row>
    <row r="90" spans="2:12">
      <c r="B90" s="94">
        <f>Results!A93</f>
        <v>0</v>
      </c>
      <c r="C90" s="99">
        <f>Results!C93</f>
        <v>0</v>
      </c>
      <c r="D90" s="99">
        <f>Results!B93</f>
        <v>0</v>
      </c>
      <c r="E90" s="99">
        <f>Results!D93</f>
        <v>0</v>
      </c>
      <c r="F90" s="99" t="str">
        <f>Results!G93</f>
        <v/>
      </c>
      <c r="G90" s="100" t="s">
        <v>389</v>
      </c>
      <c r="H90" s="101" t="e">
        <f>VLOOKUP(B90,Results!$A$8:$AG$104,16,FALSE)</f>
        <v>#N/A</v>
      </c>
      <c r="I90" s="99" t="e">
        <f>VLOOKUP(H90,Results!A$8:$G$104,3,FALSE)</f>
        <v>#N/A</v>
      </c>
      <c r="J90" s="99" t="e">
        <f>VLOOKUP(H90,Results!$A$8:$G$104,2,FALSE)</f>
        <v>#N/A</v>
      </c>
      <c r="K90" s="99" t="e">
        <f>VLOOKUP(H90,Results!$A$8:$G$104,4,FALSE)</f>
        <v>#N/A</v>
      </c>
      <c r="L90" s="99" t="e">
        <f>VLOOKUP(H90,Results!$A$8:$G$104,7,FALSE)</f>
        <v>#N/A</v>
      </c>
    </row>
    <row r="91" spans="2:12">
      <c r="B91" s="94">
        <f>Results!A94</f>
        <v>0</v>
      </c>
      <c r="C91" s="99">
        <f>Results!C94</f>
        <v>0</v>
      </c>
      <c r="D91" s="99">
        <f>Results!B94</f>
        <v>0</v>
      </c>
      <c r="E91" s="99">
        <f>Results!D94</f>
        <v>0</v>
      </c>
      <c r="F91" s="99" t="str">
        <f>Results!G94</f>
        <v/>
      </c>
      <c r="G91" s="100" t="s">
        <v>389</v>
      </c>
      <c r="H91" s="101" t="e">
        <f>VLOOKUP(B91,Results!$A$8:$AG$104,16,FALSE)</f>
        <v>#N/A</v>
      </c>
      <c r="I91" s="99" t="e">
        <f>VLOOKUP(H91,Results!A$8:$G$104,3,FALSE)</f>
        <v>#N/A</v>
      </c>
      <c r="J91" s="99" t="e">
        <f>VLOOKUP(H91,Results!$A$8:$G$104,2,FALSE)</f>
        <v>#N/A</v>
      </c>
      <c r="K91" s="99" t="e">
        <f>VLOOKUP(H91,Results!$A$8:$G$104,4,FALSE)</f>
        <v>#N/A</v>
      </c>
      <c r="L91" s="99" t="e">
        <f>VLOOKUP(H91,Results!$A$8:$G$104,7,FALSE)</f>
        <v>#N/A</v>
      </c>
    </row>
    <row r="92" spans="2:12">
      <c r="B92" s="94">
        <f>Results!A95</f>
        <v>0</v>
      </c>
      <c r="C92" s="99">
        <f>Results!C95</f>
        <v>0</v>
      </c>
      <c r="D92" s="99">
        <f>Results!B95</f>
        <v>0</v>
      </c>
      <c r="E92" s="99">
        <f>Results!D95</f>
        <v>0</v>
      </c>
      <c r="F92" s="99" t="str">
        <f>Results!G95</f>
        <v/>
      </c>
      <c r="G92" s="100" t="s">
        <v>389</v>
      </c>
      <c r="H92" s="101" t="e">
        <f>VLOOKUP(B92,Results!$A$8:$AG$104,16,FALSE)</f>
        <v>#N/A</v>
      </c>
      <c r="I92" s="99" t="e">
        <f>VLOOKUP(H92,Results!A$8:$G$104,3,FALSE)</f>
        <v>#N/A</v>
      </c>
      <c r="J92" s="99" t="e">
        <f>VLOOKUP(H92,Results!$A$8:$G$104,2,FALSE)</f>
        <v>#N/A</v>
      </c>
      <c r="K92" s="99" t="e">
        <f>VLOOKUP(H92,Results!$A$8:$G$104,4,FALSE)</f>
        <v>#N/A</v>
      </c>
      <c r="L92" s="99" t="e">
        <f>VLOOKUP(H92,Results!$A$8:$G$104,7,FALSE)</f>
        <v>#N/A</v>
      </c>
    </row>
    <row r="93" spans="2:12">
      <c r="B93" s="94">
        <f>Results!A96</f>
        <v>0</v>
      </c>
      <c r="C93" s="99">
        <f>Results!C96</f>
        <v>0</v>
      </c>
      <c r="D93" s="99">
        <f>Results!B96</f>
        <v>0</v>
      </c>
      <c r="E93" s="99">
        <f>Results!D96</f>
        <v>0</v>
      </c>
      <c r="F93" s="99" t="str">
        <f>Results!G96</f>
        <v/>
      </c>
      <c r="G93" s="100" t="s">
        <v>389</v>
      </c>
      <c r="H93" s="101" t="e">
        <f>VLOOKUP(B93,Results!$A$8:$AG$104,16,FALSE)</f>
        <v>#N/A</v>
      </c>
      <c r="I93" s="99" t="e">
        <f>VLOOKUP(H93,Results!A$8:$G$104,3,FALSE)</f>
        <v>#N/A</v>
      </c>
      <c r="J93" s="99" t="e">
        <f>VLOOKUP(H93,Results!$A$8:$G$104,2,FALSE)</f>
        <v>#N/A</v>
      </c>
      <c r="K93" s="99" t="e">
        <f>VLOOKUP(H93,Results!$A$8:$G$104,4,FALSE)</f>
        <v>#N/A</v>
      </c>
      <c r="L93" s="99" t="e">
        <f>VLOOKUP(H93,Results!$A$8:$G$104,7,FALSE)</f>
        <v>#N/A</v>
      </c>
    </row>
    <row r="94" spans="2:12">
      <c r="B94" s="94">
        <f>Results!A97</f>
        <v>0</v>
      </c>
      <c r="C94" s="99">
        <f>Results!C97</f>
        <v>0</v>
      </c>
      <c r="D94" s="99">
        <f>Results!B97</f>
        <v>0</v>
      </c>
      <c r="E94" s="99">
        <f>Results!D97</f>
        <v>0</v>
      </c>
      <c r="F94" s="99" t="str">
        <f>Results!G97</f>
        <v/>
      </c>
      <c r="G94" s="100" t="s">
        <v>389</v>
      </c>
      <c r="H94" s="101" t="e">
        <f>VLOOKUP(B94,Results!$A$8:$AG$104,16,FALSE)</f>
        <v>#N/A</v>
      </c>
      <c r="I94" s="99" t="e">
        <f>VLOOKUP(H94,Results!A$8:$G$104,3,FALSE)</f>
        <v>#N/A</v>
      </c>
      <c r="J94" s="99" t="e">
        <f>VLOOKUP(H94,Results!$A$8:$G$104,2,FALSE)</f>
        <v>#N/A</v>
      </c>
      <c r="K94" s="99" t="e">
        <f>VLOOKUP(H94,Results!$A$8:$G$104,4,FALSE)</f>
        <v>#N/A</v>
      </c>
      <c r="L94" s="99" t="e">
        <f>VLOOKUP(H94,Results!$A$8:$G$104,7,FALSE)</f>
        <v>#N/A</v>
      </c>
    </row>
    <row r="95" spans="2:12">
      <c r="B95" s="94">
        <f>Results!A98</f>
        <v>0</v>
      </c>
      <c r="C95" s="99">
        <f>Results!C98</f>
        <v>0</v>
      </c>
      <c r="D95" s="99">
        <f>Results!B98</f>
        <v>0</v>
      </c>
      <c r="E95" s="99">
        <f>Results!D98</f>
        <v>0</v>
      </c>
      <c r="F95" s="99" t="str">
        <f>Results!G98</f>
        <v/>
      </c>
      <c r="G95" s="100" t="s">
        <v>389</v>
      </c>
      <c r="H95" s="101" t="e">
        <f>VLOOKUP(B95,Results!$A$8:$AG$104,16,FALSE)</f>
        <v>#N/A</v>
      </c>
      <c r="I95" s="99" t="e">
        <f>VLOOKUP(H95,Results!A$8:$G$104,3,FALSE)</f>
        <v>#N/A</v>
      </c>
      <c r="J95" s="99" t="e">
        <f>VLOOKUP(H95,Results!$A$8:$G$104,2,FALSE)</f>
        <v>#N/A</v>
      </c>
      <c r="K95" s="99" t="e">
        <f>VLOOKUP(H95,Results!$A$8:$G$104,4,FALSE)</f>
        <v>#N/A</v>
      </c>
      <c r="L95" s="99" t="e">
        <f>VLOOKUP(H95,Results!$A$8:$G$104,7,FALSE)</f>
        <v>#N/A</v>
      </c>
    </row>
    <row r="96" spans="2:12">
      <c r="B96" s="94">
        <f>Results!A99</f>
        <v>0</v>
      </c>
      <c r="C96" s="99">
        <f>Results!C99</f>
        <v>0</v>
      </c>
      <c r="D96" s="99">
        <f>Results!B99</f>
        <v>0</v>
      </c>
      <c r="E96" s="99">
        <f>Results!D99</f>
        <v>0</v>
      </c>
      <c r="F96" s="99" t="str">
        <f>Results!G99</f>
        <v/>
      </c>
      <c r="G96" s="100" t="s">
        <v>389</v>
      </c>
      <c r="H96" s="101" t="e">
        <f>VLOOKUP(B96,Results!$A$8:$AG$104,16,FALSE)</f>
        <v>#N/A</v>
      </c>
      <c r="I96" s="99" t="e">
        <f>VLOOKUP(H96,Results!A$8:$G$104,3,FALSE)</f>
        <v>#N/A</v>
      </c>
      <c r="J96" s="99" t="e">
        <f>VLOOKUP(H96,Results!$A$8:$G$104,2,FALSE)</f>
        <v>#N/A</v>
      </c>
      <c r="K96" s="99" t="e">
        <f>VLOOKUP(H96,Results!$A$8:$G$104,4,FALSE)</f>
        <v>#N/A</v>
      </c>
      <c r="L96" s="99" t="e">
        <f>VLOOKUP(H96,Results!$A$8:$G$104,7,FALSE)</f>
        <v>#N/A</v>
      </c>
    </row>
    <row r="97" spans="2:12">
      <c r="B97" s="94">
        <f>Results!A100</f>
        <v>0</v>
      </c>
      <c r="C97" s="99">
        <f>Results!C100</f>
        <v>0</v>
      </c>
      <c r="D97" s="99">
        <f>Results!B100</f>
        <v>0</v>
      </c>
      <c r="E97" s="99">
        <f>Results!D100</f>
        <v>0</v>
      </c>
      <c r="F97" s="99" t="str">
        <f>Results!G100</f>
        <v/>
      </c>
      <c r="G97" s="100" t="s">
        <v>389</v>
      </c>
      <c r="H97" s="101" t="e">
        <f>VLOOKUP(B97,Results!$A$8:$AG$104,16,FALSE)</f>
        <v>#N/A</v>
      </c>
      <c r="I97" s="99" t="e">
        <f>VLOOKUP(H97,Results!A$8:$G$104,3,FALSE)</f>
        <v>#N/A</v>
      </c>
      <c r="J97" s="99" t="e">
        <f>VLOOKUP(H97,Results!$A$8:$G$104,2,FALSE)</f>
        <v>#N/A</v>
      </c>
      <c r="K97" s="99" t="e">
        <f>VLOOKUP(H97,Results!$A$8:$G$104,4,FALSE)</f>
        <v>#N/A</v>
      </c>
      <c r="L97" s="99" t="e">
        <f>VLOOKUP(H97,Results!$A$8:$G$104,7,FALSE)</f>
        <v>#N/A</v>
      </c>
    </row>
    <row r="98" spans="2:12">
      <c r="B98" s="94">
        <f>Results!A101</f>
        <v>0</v>
      </c>
      <c r="C98" s="99">
        <f>Results!C101</f>
        <v>0</v>
      </c>
      <c r="D98" s="99">
        <f>Results!B101</f>
        <v>0</v>
      </c>
      <c r="E98" s="99">
        <f>Results!D101</f>
        <v>0</v>
      </c>
      <c r="F98" s="99" t="str">
        <f>Results!G101</f>
        <v/>
      </c>
      <c r="G98" s="100" t="s">
        <v>389</v>
      </c>
      <c r="H98" s="101" t="e">
        <f>VLOOKUP(B98,Results!$A$8:$AG$104,16,FALSE)</f>
        <v>#N/A</v>
      </c>
      <c r="I98" s="99" t="e">
        <f>VLOOKUP(H98,Results!A$8:$G$104,3,FALSE)</f>
        <v>#N/A</v>
      </c>
      <c r="J98" s="99" t="e">
        <f>VLOOKUP(H98,Results!$A$8:$G$104,2,FALSE)</f>
        <v>#N/A</v>
      </c>
      <c r="K98" s="99" t="e">
        <f>VLOOKUP(H98,Results!$A$8:$G$104,4,FALSE)</f>
        <v>#N/A</v>
      </c>
      <c r="L98" s="99" t="e">
        <f>VLOOKUP(H98,Results!$A$8:$G$104,7,FALSE)</f>
        <v>#N/A</v>
      </c>
    </row>
    <row r="99" spans="2:12">
      <c r="B99" s="94">
        <f>Results!A102</f>
        <v>0</v>
      </c>
      <c r="C99" s="99">
        <f>Results!C102</f>
        <v>0</v>
      </c>
      <c r="D99" s="99">
        <f>Results!B102</f>
        <v>0</v>
      </c>
      <c r="E99" s="99">
        <f>Results!D102</f>
        <v>0</v>
      </c>
      <c r="F99" s="99" t="str">
        <f>Results!G102</f>
        <v/>
      </c>
      <c r="G99" s="100" t="s">
        <v>389</v>
      </c>
      <c r="H99" s="101" t="e">
        <f>VLOOKUP(B99,Results!$A$8:$AG$104,16,FALSE)</f>
        <v>#N/A</v>
      </c>
      <c r="I99" s="99" t="e">
        <f>VLOOKUP(H99,Results!A$8:$G$104,3,FALSE)</f>
        <v>#N/A</v>
      </c>
      <c r="J99" s="99" t="e">
        <f>VLOOKUP(H99,Results!$A$8:$G$104,2,FALSE)</f>
        <v>#N/A</v>
      </c>
      <c r="K99" s="99" t="e">
        <f>VLOOKUP(H99,Results!$A$8:$G$104,4,FALSE)</f>
        <v>#N/A</v>
      </c>
      <c r="L99" s="99" t="e">
        <f>VLOOKUP(H99,Results!$A$8:$G$104,7,FALSE)</f>
        <v>#N/A</v>
      </c>
    </row>
    <row r="100" spans="2:12">
      <c r="B100" s="94">
        <f>Results!A103</f>
        <v>0</v>
      </c>
      <c r="C100" s="99">
        <f>Results!C103</f>
        <v>0</v>
      </c>
      <c r="D100" s="99">
        <f>Results!B103</f>
        <v>0</v>
      </c>
      <c r="E100" s="99">
        <f>Results!D103</f>
        <v>0</v>
      </c>
      <c r="F100" s="99" t="str">
        <f>Results!G103</f>
        <v/>
      </c>
      <c r="G100" s="100" t="s">
        <v>389</v>
      </c>
      <c r="H100" s="101" t="e">
        <f>VLOOKUP(B100,Results!$A$8:$AG$104,16,FALSE)</f>
        <v>#N/A</v>
      </c>
      <c r="I100" s="99" t="e">
        <f>VLOOKUP(H100,Results!A$8:$G$104,3,FALSE)</f>
        <v>#N/A</v>
      </c>
      <c r="J100" s="99" t="e">
        <f>VLOOKUP(H100,Results!$A$8:$G$104,2,FALSE)</f>
        <v>#N/A</v>
      </c>
      <c r="K100" s="99" t="e">
        <f>VLOOKUP(H100,Results!$A$8:$G$104,4,FALSE)</f>
        <v>#N/A</v>
      </c>
      <c r="L100" s="99" t="e">
        <f>VLOOKUP(H100,Results!$A$8:$G$104,7,FALSE)</f>
        <v>#N/A</v>
      </c>
    </row>
    <row r="101" spans="2:12">
      <c r="B101" s="94">
        <f>Results!A104</f>
        <v>0</v>
      </c>
      <c r="C101" s="99">
        <f>Results!C104</f>
        <v>0</v>
      </c>
      <c r="D101" s="99">
        <f>Results!B104</f>
        <v>0</v>
      </c>
      <c r="E101" s="99">
        <f>Results!D104</f>
        <v>0</v>
      </c>
      <c r="F101" s="99" t="str">
        <f>Results!G104</f>
        <v/>
      </c>
      <c r="G101" s="100" t="s">
        <v>389</v>
      </c>
      <c r="H101" s="101" t="e">
        <f>VLOOKUP(B101,Results!$A$8:$AG$104,16,FALSE)</f>
        <v>#N/A</v>
      </c>
      <c r="I101" s="99" t="e">
        <f>VLOOKUP(H101,Results!A$8:$G$104,3,FALSE)</f>
        <v>#N/A</v>
      </c>
      <c r="J101" s="99" t="e">
        <f>VLOOKUP(H101,Results!$A$8:$G$104,2,FALSE)</f>
        <v>#N/A</v>
      </c>
      <c r="K101" s="99" t="e">
        <f>VLOOKUP(H101,Results!$A$8:$G$104,4,FALSE)</f>
        <v>#N/A</v>
      </c>
      <c r="L101" s="99" t="e">
        <f>VLOOKUP(H101,Results!$A$8:$G$104,7,FALSE)</f>
        <v>#N/A</v>
      </c>
    </row>
    <row r="102" spans="2:12">
      <c r="B102" s="94">
        <f>Results!A105</f>
        <v>0</v>
      </c>
      <c r="C102" s="99">
        <f>Results!C105</f>
        <v>0</v>
      </c>
      <c r="D102" s="99">
        <f>Results!B105</f>
        <v>0</v>
      </c>
      <c r="E102" s="99">
        <f>Results!D105</f>
        <v>0</v>
      </c>
      <c r="F102" s="99" t="str">
        <f>Results!G105</f>
        <v/>
      </c>
      <c r="G102" s="100" t="s">
        <v>389</v>
      </c>
      <c r="H102" s="101" t="e">
        <f>VLOOKUP(B102,Results!$A$8:$AG$104,16,FALSE)</f>
        <v>#N/A</v>
      </c>
      <c r="I102" s="99" t="e">
        <f>VLOOKUP(H102,Results!A$8:$G$104,3,FALSE)</f>
        <v>#N/A</v>
      </c>
      <c r="J102" s="99" t="e">
        <f>VLOOKUP(H102,Results!$A$8:$G$104,2,FALSE)</f>
        <v>#N/A</v>
      </c>
      <c r="K102" s="99" t="e">
        <f>VLOOKUP(H102,Results!$A$8:$G$104,4,FALSE)</f>
        <v>#N/A</v>
      </c>
      <c r="L102" s="99" t="e">
        <f>VLOOKUP(H102,Results!$A$8:$G$104,7,FALSE)</f>
        <v>#N/A</v>
      </c>
    </row>
    <row r="103" spans="2:12">
      <c r="B103" s="94">
        <f>Results!A106</f>
        <v>0</v>
      </c>
      <c r="C103" s="99">
        <f>Results!C106</f>
        <v>0</v>
      </c>
      <c r="D103" s="99">
        <f>Results!B106</f>
        <v>0</v>
      </c>
      <c r="E103" s="99">
        <f>Results!D106</f>
        <v>0</v>
      </c>
      <c r="F103" s="99" t="str">
        <f>Results!G106</f>
        <v/>
      </c>
      <c r="G103" s="100" t="s">
        <v>389</v>
      </c>
      <c r="H103" s="101" t="e">
        <f>VLOOKUP(B103,Results!$A$8:$AG$104,16,FALSE)</f>
        <v>#N/A</v>
      </c>
      <c r="I103" s="99" t="e">
        <f>VLOOKUP(H103,Results!A$8:$G$104,3,FALSE)</f>
        <v>#N/A</v>
      </c>
      <c r="J103" s="99" t="e">
        <f>VLOOKUP(H103,Results!$A$8:$G$104,2,FALSE)</f>
        <v>#N/A</v>
      </c>
      <c r="K103" s="99" t="e">
        <f>VLOOKUP(H103,Results!$A$8:$G$104,4,FALSE)</f>
        <v>#N/A</v>
      </c>
      <c r="L103" s="99" t="e">
        <f>VLOOKUP(H103,Results!$A$8:$G$104,7,FALSE)</f>
        <v>#N/A</v>
      </c>
    </row>
    <row r="104" spans="2:12">
      <c r="B104" s="94">
        <f>Results!A107</f>
        <v>0</v>
      </c>
      <c r="C104" s="99">
        <f>Results!C107</f>
        <v>0</v>
      </c>
      <c r="D104" s="99">
        <f>Results!B107</f>
        <v>0</v>
      </c>
      <c r="E104" s="99">
        <f>Results!D107</f>
        <v>0</v>
      </c>
      <c r="F104" s="99" t="str">
        <f>Results!G107</f>
        <v/>
      </c>
      <c r="G104" s="100" t="s">
        <v>389</v>
      </c>
      <c r="H104" s="101" t="e">
        <f>VLOOKUP(B104,Results!$A$8:$AG$104,16,FALSE)</f>
        <v>#N/A</v>
      </c>
      <c r="I104" s="99" t="e">
        <f>VLOOKUP(H104,Results!A$8:$G$104,3,FALSE)</f>
        <v>#N/A</v>
      </c>
      <c r="J104" s="99" t="e">
        <f>VLOOKUP(H104,Results!$A$8:$G$104,2,FALSE)</f>
        <v>#N/A</v>
      </c>
      <c r="K104" s="99" t="e">
        <f>VLOOKUP(H104,Results!$A$8:$G$104,4,FALSE)</f>
        <v>#N/A</v>
      </c>
      <c r="L104" s="99" t="e">
        <f>VLOOKUP(H104,Results!$A$8:$G$104,7,FALSE)</f>
        <v>#N/A</v>
      </c>
    </row>
  </sheetData>
  <autoFilter ref="M1:M69"/>
  <pageMargins left="0.7" right="0.7" top="0.75" bottom="0.75" header="0.3" footer="0.3"/>
  <pageSetup paperSize="9" scale="78" orientation="landscape" r:id="rId1"/>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M104"/>
  <sheetViews>
    <sheetView workbookViewId="0">
      <selection activeCell="H1" sqref="H1:J1048576"/>
    </sheetView>
  </sheetViews>
  <sheetFormatPr defaultRowHeight="12.75"/>
  <cols>
    <col min="1" max="1" width="13.625" style="93" bestFit="1" customWidth="1"/>
    <col min="2" max="2" width="3.875" style="93" bestFit="1" customWidth="1"/>
    <col min="3" max="3" width="7.625" style="93" bestFit="1" customWidth="1"/>
    <col min="4" max="4" width="12" style="93" bestFit="1" customWidth="1"/>
    <col min="5" max="5" width="18.25" style="93" bestFit="1" customWidth="1"/>
    <col min="6" max="6" width="22" style="93" bestFit="1" customWidth="1"/>
    <col min="7" max="7" width="5.75" style="93" bestFit="1" customWidth="1"/>
    <col min="8" max="10" width="11.75" style="93" customWidth="1"/>
    <col min="11" max="11" width="18.25" style="93" bestFit="1" customWidth="1"/>
    <col min="12" max="12" width="14" style="93" bestFit="1" customWidth="1"/>
    <col min="13" max="13" width="10.625" style="93" hidden="1" customWidth="1"/>
    <col min="14" max="16384" width="9" style="93"/>
  </cols>
  <sheetData>
    <row r="1" spans="1:13">
      <c r="A1" s="96"/>
      <c r="C1" s="96"/>
      <c r="G1" s="96"/>
    </row>
    <row r="2" spans="1:13">
      <c r="A2" s="97" t="s">
        <v>392</v>
      </c>
      <c r="C2" s="96"/>
      <c r="D2" s="93">
        <f>Results!B3</f>
        <v>0</v>
      </c>
      <c r="G2" s="96"/>
    </row>
    <row r="3" spans="1:13">
      <c r="A3" s="96"/>
      <c r="B3" s="97"/>
      <c r="C3" s="96"/>
      <c r="D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VLOOKUP(B5,Results!$A$8:$AG$60,23,FALSE)</f>
        <v>#N/A</v>
      </c>
      <c r="I5" s="99" t="e">
        <f>VLOOKUP(H5,Results!A$8:$G$60,3,FALSE)</f>
        <v>#N/A</v>
      </c>
      <c r="J5" s="99" t="e">
        <f>VLOOKUP(H5,Results!$A$8:$G$60,2,FALSE)</f>
        <v>#N/A</v>
      </c>
      <c r="K5" s="99" t="e">
        <f>VLOOKUP(H5,Results!$A$8:$G$60,4,FALSE)</f>
        <v>#N/A</v>
      </c>
      <c r="L5" s="99" t="e">
        <f>VLOOKUP(H5,Results!$A$8:$G$60,7,FALSE)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VLOOKUP(B6,Results!$A$8:$AG$60,23,FALSE)</f>
        <v>#N/A</v>
      </c>
      <c r="I6" s="99" t="e">
        <f>VLOOKUP(H6,Results!A$8:$G$60,3,FALSE)</f>
        <v>#N/A</v>
      </c>
      <c r="J6" s="99" t="e">
        <f>VLOOKUP(H6,Results!$A$8:$G$60,2,FALSE)</f>
        <v>#N/A</v>
      </c>
      <c r="K6" s="99" t="e">
        <f>VLOOKUP(H6,Results!$A$8:$G$60,4,FALSE)</f>
        <v>#N/A</v>
      </c>
      <c r="L6" s="99" t="e">
        <f>VLOOKUP(H6,Results!$A$8:$G$60,7,FALSE)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VLOOKUP(B7,Results!$A$8:$AG$60,23,FALSE)</f>
        <v>#N/A</v>
      </c>
      <c r="I7" s="99" t="e">
        <f>VLOOKUP(H7,Results!A$8:$G$60,3,FALSE)</f>
        <v>#N/A</v>
      </c>
      <c r="J7" s="99" t="e">
        <f>VLOOKUP(H7,Results!$A$8:$G$60,2,FALSE)</f>
        <v>#N/A</v>
      </c>
      <c r="K7" s="99" t="e">
        <f>VLOOKUP(H7,Results!$A$8:$G$60,4,FALSE)</f>
        <v>#N/A</v>
      </c>
      <c r="L7" s="99" t="e">
        <f>VLOOKUP(H7,Results!$A$8:$G$60,7,FALSE)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VLOOKUP(B8,Results!$A$8:$AG$60,23,FALSE)</f>
        <v>#N/A</v>
      </c>
      <c r="I8" s="99" t="e">
        <f>VLOOKUP(H8,Results!A$8:$G$60,3,FALSE)</f>
        <v>#N/A</v>
      </c>
      <c r="J8" s="99" t="e">
        <f>VLOOKUP(H8,Results!$A$8:$G$60,2,FALSE)</f>
        <v>#N/A</v>
      </c>
      <c r="K8" s="99" t="e">
        <f>VLOOKUP(H8,Results!$A$8:$G$60,4,FALSE)</f>
        <v>#N/A</v>
      </c>
      <c r="L8" s="99" t="e">
        <f>VLOOKUP(H8,Results!$A$8:$G$60,7,FALSE)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VLOOKUP(B9,Results!$A$8:$AG$60,23,FALSE)</f>
        <v>#N/A</v>
      </c>
      <c r="I9" s="99" t="e">
        <f>VLOOKUP(H9,Results!A$8:$G$60,3,FALSE)</f>
        <v>#N/A</v>
      </c>
      <c r="J9" s="99" t="e">
        <f>VLOOKUP(H9,Results!$A$8:$G$60,2,FALSE)</f>
        <v>#N/A</v>
      </c>
      <c r="K9" s="99" t="e">
        <f>VLOOKUP(H9,Results!$A$8:$G$60,4,FALSE)</f>
        <v>#N/A</v>
      </c>
      <c r="L9" s="99" t="e">
        <f>VLOOKUP(H9,Results!$A$8:$G$60,7,FALSE)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VLOOKUP(B10,Results!$A$8:$AG$60,23,FALSE)</f>
        <v>#N/A</v>
      </c>
      <c r="I10" s="99" t="e">
        <f>VLOOKUP(H10,Results!A$8:$G$60,3,FALSE)</f>
        <v>#N/A</v>
      </c>
      <c r="J10" s="99" t="e">
        <f>VLOOKUP(H10,Results!$A$8:$G$60,2,FALSE)</f>
        <v>#N/A</v>
      </c>
      <c r="K10" s="99" t="e">
        <f>VLOOKUP(H10,Results!$A$8:$G$60,4,FALSE)</f>
        <v>#N/A</v>
      </c>
      <c r="L10" s="99" t="e">
        <f>VLOOKUP(H10,Results!$A$8:$G$60,7,FALSE)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VLOOKUP(B11,Results!$A$8:$AG$60,23,FALSE)</f>
        <v>#N/A</v>
      </c>
      <c r="I11" s="99" t="e">
        <f>VLOOKUP(H11,Results!A$8:$G$60,3,FALSE)</f>
        <v>#N/A</v>
      </c>
      <c r="J11" s="99" t="e">
        <f>VLOOKUP(H11,Results!$A$8:$G$60,2,FALSE)</f>
        <v>#N/A</v>
      </c>
      <c r="K11" s="99" t="e">
        <f>VLOOKUP(H11,Results!$A$8:$G$60,4,FALSE)</f>
        <v>#N/A</v>
      </c>
      <c r="L11" s="99" t="e">
        <f>VLOOKUP(H11,Results!$A$8:$G$60,7,FALSE)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VLOOKUP(B12,Results!$A$8:$AG$60,23,FALSE)</f>
        <v>#N/A</v>
      </c>
      <c r="I12" s="99" t="e">
        <f>VLOOKUP(H12,Results!A$8:$G$60,3,FALSE)</f>
        <v>#N/A</v>
      </c>
      <c r="J12" s="99" t="e">
        <f>VLOOKUP(H12,Results!$A$8:$G$60,2,FALSE)</f>
        <v>#N/A</v>
      </c>
      <c r="K12" s="99" t="e">
        <f>VLOOKUP(H12,Results!$A$8:$G$60,4,FALSE)</f>
        <v>#N/A</v>
      </c>
      <c r="L12" s="99" t="e">
        <f>VLOOKUP(H12,Results!$A$8:$G$60,7,FALSE)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VLOOKUP(B13,Results!$A$8:$AG$60,23,FALSE)</f>
        <v>#N/A</v>
      </c>
      <c r="I13" s="99" t="e">
        <f>VLOOKUP(H13,Results!A$8:$G$60,3,FALSE)</f>
        <v>#N/A</v>
      </c>
      <c r="J13" s="99" t="e">
        <f>VLOOKUP(H13,Results!$A$8:$G$60,2,FALSE)</f>
        <v>#N/A</v>
      </c>
      <c r="K13" s="99" t="e">
        <f>VLOOKUP(H13,Results!$A$8:$G$60,4,FALSE)</f>
        <v>#N/A</v>
      </c>
      <c r="L13" s="99" t="e">
        <f>VLOOKUP(H13,Results!$A$8:$G$60,7,FALSE)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VLOOKUP(B14,Results!$A$8:$AG$60,23,FALSE)</f>
        <v>#N/A</v>
      </c>
      <c r="I14" s="99" t="e">
        <f>VLOOKUP(H14,Results!A$8:$G$60,3,FALSE)</f>
        <v>#N/A</v>
      </c>
      <c r="J14" s="99" t="e">
        <f>VLOOKUP(H14,Results!$A$8:$G$60,2,FALSE)</f>
        <v>#N/A</v>
      </c>
      <c r="K14" s="99" t="e">
        <f>VLOOKUP(H14,Results!$A$8:$G$60,4,FALSE)</f>
        <v>#N/A</v>
      </c>
      <c r="L14" s="99" t="e">
        <f>VLOOKUP(H14,Results!$A$8:$G$60,7,FALSE)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VLOOKUP(B15,Results!$A$8:$AG$60,23,FALSE)</f>
        <v>#N/A</v>
      </c>
      <c r="I15" s="99" t="e">
        <f>VLOOKUP(H15,Results!A$8:$G$60,3,FALSE)</f>
        <v>#N/A</v>
      </c>
      <c r="J15" s="99" t="e">
        <f>VLOOKUP(H15,Results!$A$8:$G$60,2,FALSE)</f>
        <v>#N/A</v>
      </c>
      <c r="K15" s="99" t="e">
        <f>VLOOKUP(H15,Results!$A$8:$G$60,4,FALSE)</f>
        <v>#N/A</v>
      </c>
      <c r="L15" s="99" t="e">
        <f>VLOOKUP(H15,Results!$A$8:$G$60,7,FALSE)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VLOOKUP(B16,Results!$A$8:$AG$60,23,FALSE)</f>
        <v>#N/A</v>
      </c>
      <c r="I16" s="99" t="e">
        <f>VLOOKUP(H16,Results!A$8:$G$60,3,FALSE)</f>
        <v>#N/A</v>
      </c>
      <c r="J16" s="99" t="e">
        <f>VLOOKUP(H16,Results!$A$8:$G$60,2,FALSE)</f>
        <v>#N/A</v>
      </c>
      <c r="K16" s="99" t="e">
        <f>VLOOKUP(H16,Results!$A$8:$G$60,4,FALSE)</f>
        <v>#N/A</v>
      </c>
      <c r="L16" s="99" t="e">
        <f>VLOOKUP(H16,Results!$A$8:$G$60,7,FALSE)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VLOOKUP(B17,Results!$A$8:$AG$60,23,FALSE)</f>
        <v>#N/A</v>
      </c>
      <c r="I17" s="99" t="e">
        <f>VLOOKUP(H17,Results!A$8:$G$60,3,FALSE)</f>
        <v>#N/A</v>
      </c>
      <c r="J17" s="99" t="e">
        <f>VLOOKUP(H17,Results!$A$8:$G$60,2,FALSE)</f>
        <v>#N/A</v>
      </c>
      <c r="K17" s="99" t="e">
        <f>VLOOKUP(H17,Results!$A$8:$G$60,4,FALSE)</f>
        <v>#N/A</v>
      </c>
      <c r="L17" s="99" t="e">
        <f>VLOOKUP(H17,Results!$A$8:$G$60,7,FALSE)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VLOOKUP(B18,Results!$A$8:$AG$60,23,FALSE)</f>
        <v>#N/A</v>
      </c>
      <c r="I18" s="99" t="e">
        <f>VLOOKUP(H18,Results!A$8:$G$60,3,FALSE)</f>
        <v>#N/A</v>
      </c>
      <c r="J18" s="99" t="e">
        <f>VLOOKUP(H18,Results!$A$8:$G$60,2,FALSE)</f>
        <v>#N/A</v>
      </c>
      <c r="K18" s="99" t="e">
        <f>VLOOKUP(H18,Results!$A$8:$G$60,4,FALSE)</f>
        <v>#N/A</v>
      </c>
      <c r="L18" s="99" t="e">
        <f>VLOOKUP(H18,Results!$A$8:$G$60,7,FALSE)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VLOOKUP(B19,Results!$A$8:$AG$60,23,FALSE)</f>
        <v>#N/A</v>
      </c>
      <c r="I19" s="99" t="e">
        <f>VLOOKUP(H19,Results!A$8:$G$60,3,FALSE)</f>
        <v>#N/A</v>
      </c>
      <c r="J19" s="99" t="e">
        <f>VLOOKUP(H19,Results!$A$8:$G$60,2,FALSE)</f>
        <v>#N/A</v>
      </c>
      <c r="K19" s="99" t="e">
        <f>VLOOKUP(H19,Results!$A$8:$G$60,4,FALSE)</f>
        <v>#N/A</v>
      </c>
      <c r="L19" s="99" t="e">
        <f>VLOOKUP(H19,Results!$A$8:$G$60,7,FALSE)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VLOOKUP(B20,Results!$A$8:$AG$60,23,FALSE)</f>
        <v>#N/A</v>
      </c>
      <c r="I20" s="99" t="e">
        <f>VLOOKUP(H20,Results!A$8:$G$60,3,FALSE)</f>
        <v>#N/A</v>
      </c>
      <c r="J20" s="99" t="e">
        <f>VLOOKUP(H20,Results!$A$8:$G$60,2,FALSE)</f>
        <v>#N/A</v>
      </c>
      <c r="K20" s="99" t="e">
        <f>VLOOKUP(H20,Results!$A$8:$G$60,4,FALSE)</f>
        <v>#N/A</v>
      </c>
      <c r="L20" s="99" t="e">
        <f>VLOOKUP(H20,Results!$A$8:$G$60,7,FALSE)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VLOOKUP(B21,Results!$A$8:$AG$60,23,FALSE)</f>
        <v>#N/A</v>
      </c>
      <c r="I21" s="99" t="e">
        <f>VLOOKUP(H21,Results!A$8:$G$60,3,FALSE)</f>
        <v>#N/A</v>
      </c>
      <c r="J21" s="99" t="e">
        <f>VLOOKUP(H21,Results!$A$8:$G$60,2,FALSE)</f>
        <v>#N/A</v>
      </c>
      <c r="K21" s="99" t="e">
        <f>VLOOKUP(H21,Results!$A$8:$G$60,4,FALSE)</f>
        <v>#N/A</v>
      </c>
      <c r="L21" s="99" t="e">
        <f>VLOOKUP(H21,Results!$A$8:$G$60,7,FALSE)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VLOOKUP(B22,Results!$A$8:$AG$60,23,FALSE)</f>
        <v>#N/A</v>
      </c>
      <c r="I22" s="99" t="e">
        <f>VLOOKUP(H22,Results!A$8:$G$60,3,FALSE)</f>
        <v>#N/A</v>
      </c>
      <c r="J22" s="99" t="e">
        <f>VLOOKUP(H22,Results!$A$8:$G$60,2,FALSE)</f>
        <v>#N/A</v>
      </c>
      <c r="K22" s="99" t="e">
        <f>VLOOKUP(H22,Results!$A$8:$G$60,4,FALSE)</f>
        <v>#N/A</v>
      </c>
      <c r="L22" s="99" t="e">
        <f>VLOOKUP(H22,Results!$A$8:$G$60,7,FALSE)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VLOOKUP(B23,Results!$A$8:$AG$60,23,FALSE)</f>
        <v>#N/A</v>
      </c>
      <c r="I23" s="99" t="e">
        <f>VLOOKUP(H23,Results!A$8:$G$60,3,FALSE)</f>
        <v>#N/A</v>
      </c>
      <c r="J23" s="99" t="e">
        <f>VLOOKUP(H23,Results!$A$8:$G$60,2,FALSE)</f>
        <v>#N/A</v>
      </c>
      <c r="K23" s="99" t="e">
        <f>VLOOKUP(H23,Results!$A$8:$G$60,4,FALSE)</f>
        <v>#N/A</v>
      </c>
      <c r="L23" s="99" t="e">
        <f>VLOOKUP(H23,Results!$A$8:$G$60,7,FALSE)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VLOOKUP(B24,Results!$A$8:$AG$60,23,FALSE)</f>
        <v>#N/A</v>
      </c>
      <c r="I24" s="99" t="e">
        <f>VLOOKUP(H24,Results!A$8:$G$60,3,FALSE)</f>
        <v>#N/A</v>
      </c>
      <c r="J24" s="99" t="e">
        <f>VLOOKUP(H24,Results!$A$8:$G$60,2,FALSE)</f>
        <v>#N/A</v>
      </c>
      <c r="K24" s="99" t="e">
        <f>VLOOKUP(H24,Results!$A$8:$G$60,4,FALSE)</f>
        <v>#N/A</v>
      </c>
      <c r="L24" s="99" t="e">
        <f>VLOOKUP(H24,Results!$A$8:$G$60,7,FALSE)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VLOOKUP(B25,Results!$A$8:$AG$60,23,FALSE)</f>
        <v>#N/A</v>
      </c>
      <c r="I25" s="99" t="e">
        <f>VLOOKUP(H25,Results!A$8:$G$60,3,FALSE)</f>
        <v>#N/A</v>
      </c>
      <c r="J25" s="99" t="e">
        <f>VLOOKUP(H25,Results!$A$8:$G$60,2,FALSE)</f>
        <v>#N/A</v>
      </c>
      <c r="K25" s="99" t="e">
        <f>VLOOKUP(H25,Results!$A$8:$G$60,4,FALSE)</f>
        <v>#N/A</v>
      </c>
      <c r="L25" s="99" t="e">
        <f>VLOOKUP(H25,Results!$A$8:$G$60,7,FALSE)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VLOOKUP(B26,Results!$A$8:$AG$60,23,FALSE)</f>
        <v>#N/A</v>
      </c>
      <c r="I26" s="99" t="e">
        <f>VLOOKUP(H26,Results!A$8:$G$60,3,FALSE)</f>
        <v>#N/A</v>
      </c>
      <c r="J26" s="99" t="e">
        <f>VLOOKUP(H26,Results!$A$8:$G$60,2,FALSE)</f>
        <v>#N/A</v>
      </c>
      <c r="K26" s="99" t="e">
        <f>VLOOKUP(H26,Results!$A$8:$G$60,4,FALSE)</f>
        <v>#N/A</v>
      </c>
      <c r="L26" s="99" t="e">
        <f>VLOOKUP(H26,Results!$A$8:$G$60,7,FALSE)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VLOOKUP(B27,Results!$A$8:$AG$60,23,FALSE)</f>
        <v>#N/A</v>
      </c>
      <c r="I27" s="99" t="e">
        <f>VLOOKUP(H27,Results!A$8:$G$60,3,FALSE)</f>
        <v>#N/A</v>
      </c>
      <c r="J27" s="99" t="e">
        <f>VLOOKUP(H27,Results!$A$8:$G$60,2,FALSE)</f>
        <v>#N/A</v>
      </c>
      <c r="K27" s="99" t="e">
        <f>VLOOKUP(H27,Results!$A$8:$G$60,4,FALSE)</f>
        <v>#N/A</v>
      </c>
      <c r="L27" s="99" t="e">
        <f>VLOOKUP(H27,Results!$A$8:$G$60,7,FALSE)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VLOOKUP(B28,Results!$A$8:$AG$60,23,FALSE)</f>
        <v>#N/A</v>
      </c>
      <c r="I28" s="99" t="e">
        <f>VLOOKUP(H28,Results!A$8:$G$60,3,FALSE)</f>
        <v>#N/A</v>
      </c>
      <c r="J28" s="99" t="e">
        <f>VLOOKUP(H28,Results!$A$8:$G$60,2,FALSE)</f>
        <v>#N/A</v>
      </c>
      <c r="K28" s="99" t="e">
        <f>VLOOKUP(H28,Results!$A$8:$G$60,4,FALSE)</f>
        <v>#N/A</v>
      </c>
      <c r="L28" s="99" t="e">
        <f>VLOOKUP(H28,Results!$A$8:$G$60,7,FALSE)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VLOOKUP(B29,Results!$A$8:$AG$60,23,FALSE)</f>
        <v>#N/A</v>
      </c>
      <c r="I29" s="99" t="e">
        <f>VLOOKUP(H29,Results!A$8:$G$60,3,FALSE)</f>
        <v>#N/A</v>
      </c>
      <c r="J29" s="99" t="e">
        <f>VLOOKUP(H29,Results!$A$8:$G$60,2,FALSE)</f>
        <v>#N/A</v>
      </c>
      <c r="K29" s="99" t="e">
        <f>VLOOKUP(H29,Results!$A$8:$G$60,4,FALSE)</f>
        <v>#N/A</v>
      </c>
      <c r="L29" s="99" t="e">
        <f>VLOOKUP(H29,Results!$A$8:$G$60,7,FALSE)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VLOOKUP(B30,Results!$A$8:$AG$60,23,FALSE)</f>
        <v>#N/A</v>
      </c>
      <c r="I30" s="99" t="e">
        <f>VLOOKUP(H30,Results!A$8:$G$60,3,FALSE)</f>
        <v>#N/A</v>
      </c>
      <c r="J30" s="99" t="e">
        <f>VLOOKUP(H30,Results!$A$8:$G$60,2,FALSE)</f>
        <v>#N/A</v>
      </c>
      <c r="K30" s="99" t="e">
        <f>VLOOKUP(H30,Results!$A$8:$G$60,4,FALSE)</f>
        <v>#N/A</v>
      </c>
      <c r="L30" s="99" t="e">
        <f>VLOOKUP(H30,Results!$A$8:$G$60,7,FALSE)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VLOOKUP(B31,Results!$A$8:$AG$60,23,FALSE)</f>
        <v>#N/A</v>
      </c>
      <c r="I31" s="99" t="e">
        <f>VLOOKUP(H31,Results!A$8:$G$60,3,FALSE)</f>
        <v>#N/A</v>
      </c>
      <c r="J31" s="99" t="e">
        <f>VLOOKUP(H31,Results!$A$8:$G$60,2,FALSE)</f>
        <v>#N/A</v>
      </c>
      <c r="K31" s="99" t="e">
        <f>VLOOKUP(H31,Results!$A$8:$G$60,4,FALSE)</f>
        <v>#N/A</v>
      </c>
      <c r="L31" s="99" t="e">
        <f>VLOOKUP(H31,Results!$A$8:$G$60,7,FALSE)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VLOOKUP(B32,Results!$A$8:$AG$60,23,FALSE)</f>
        <v>#N/A</v>
      </c>
      <c r="I32" s="99" t="e">
        <f>VLOOKUP(H32,Results!A$8:$G$60,3,FALSE)</f>
        <v>#N/A</v>
      </c>
      <c r="J32" s="99" t="e">
        <f>VLOOKUP(H32,Results!$A$8:$G$60,2,FALSE)</f>
        <v>#N/A</v>
      </c>
      <c r="K32" s="99" t="e">
        <f>VLOOKUP(H32,Results!$A$8:$G$60,4,FALSE)</f>
        <v>#N/A</v>
      </c>
      <c r="L32" s="99" t="e">
        <f>VLOOKUP(H32,Results!$A$8:$G$60,7,FALSE)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VLOOKUP(B33,Results!$A$8:$AG$60,23,FALSE)</f>
        <v>#N/A</v>
      </c>
      <c r="I33" s="99" t="e">
        <f>VLOOKUP(H33,Results!A$8:$G$60,3,FALSE)</f>
        <v>#N/A</v>
      </c>
      <c r="J33" s="99" t="e">
        <f>VLOOKUP(H33,Results!$A$8:$G$60,2,FALSE)</f>
        <v>#N/A</v>
      </c>
      <c r="K33" s="99" t="e">
        <f>VLOOKUP(H33,Results!$A$8:$G$60,4,FALSE)</f>
        <v>#N/A</v>
      </c>
      <c r="L33" s="99" t="e">
        <f>VLOOKUP(H33,Results!$A$8:$G$60,7,FALSE)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VLOOKUP(B34,Results!$A$8:$AG$60,23,FALSE)</f>
        <v>#N/A</v>
      </c>
      <c r="I34" s="99" t="e">
        <f>VLOOKUP(H34,Results!A$8:$G$60,3,FALSE)</f>
        <v>#N/A</v>
      </c>
      <c r="J34" s="99" t="e">
        <f>VLOOKUP(H34,Results!$A$8:$G$60,2,FALSE)</f>
        <v>#N/A</v>
      </c>
      <c r="K34" s="99" t="e">
        <f>VLOOKUP(H34,Results!$A$8:$G$60,4,FALSE)</f>
        <v>#N/A</v>
      </c>
      <c r="L34" s="99" t="e">
        <f>VLOOKUP(H34,Results!$A$8:$G$60,7,FALSE)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VLOOKUP(B35,Results!$A$8:$AG$60,23,FALSE)</f>
        <v>#N/A</v>
      </c>
      <c r="I35" s="99" t="e">
        <f>VLOOKUP(H35,Results!A$8:$G$60,3,FALSE)</f>
        <v>#N/A</v>
      </c>
      <c r="J35" s="99" t="e">
        <f>VLOOKUP(H35,Results!$A$8:$G$60,2,FALSE)</f>
        <v>#N/A</v>
      </c>
      <c r="K35" s="99" t="e">
        <f>VLOOKUP(H35,Results!$A$8:$G$60,4,FALSE)</f>
        <v>#N/A</v>
      </c>
      <c r="L35" s="99" t="e">
        <f>VLOOKUP(H35,Results!$A$8:$G$60,7,FALSE)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VLOOKUP(B36,Results!$A$8:$AG$60,23,FALSE)</f>
        <v>#N/A</v>
      </c>
      <c r="I36" s="99" t="e">
        <f>VLOOKUP(H36,Results!A$8:$G$60,3,FALSE)</f>
        <v>#N/A</v>
      </c>
      <c r="J36" s="99" t="e">
        <f>VLOOKUP(H36,Results!$A$8:$G$60,2,FALSE)</f>
        <v>#N/A</v>
      </c>
      <c r="K36" s="99" t="e">
        <f>VLOOKUP(H36,Results!$A$8:$G$60,4,FALSE)</f>
        <v>#N/A</v>
      </c>
      <c r="L36" s="99" t="e">
        <f>VLOOKUP(H36,Results!$A$8:$G$60,7,FALSE)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VLOOKUP(B37,Results!$A$8:$AG$60,23,FALSE)</f>
        <v>#N/A</v>
      </c>
      <c r="I37" s="99" t="e">
        <f>VLOOKUP(H37,Results!A$8:$G$60,3,FALSE)</f>
        <v>#N/A</v>
      </c>
      <c r="J37" s="99" t="e">
        <f>VLOOKUP(H37,Results!$A$8:$G$60,2,FALSE)</f>
        <v>#N/A</v>
      </c>
      <c r="K37" s="99" t="e">
        <f>VLOOKUP(H37,Results!$A$8:$G$60,4,FALSE)</f>
        <v>#N/A</v>
      </c>
      <c r="L37" s="99" t="e">
        <f>VLOOKUP(H37,Results!$A$8:$G$60,7,FALSE)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VLOOKUP(B38,Results!$A$8:$AG$60,23,FALSE)</f>
        <v>#N/A</v>
      </c>
      <c r="I38" s="99" t="e">
        <f>VLOOKUP(H38,Results!A$8:$G$60,3,FALSE)</f>
        <v>#N/A</v>
      </c>
      <c r="J38" s="99" t="e">
        <f>VLOOKUP(H38,Results!$A$8:$G$60,2,FALSE)</f>
        <v>#N/A</v>
      </c>
      <c r="K38" s="99" t="e">
        <f>VLOOKUP(H38,Results!$A$8:$G$60,4,FALSE)</f>
        <v>#N/A</v>
      </c>
      <c r="L38" s="99" t="e">
        <f>VLOOKUP(H38,Results!$A$8:$G$60,7,FALSE)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VLOOKUP(B39,Results!$A$8:$AG$60,23,FALSE)</f>
        <v>#N/A</v>
      </c>
      <c r="I39" s="99" t="e">
        <f>VLOOKUP(H39,Results!A$8:$G$60,3,FALSE)</f>
        <v>#N/A</v>
      </c>
      <c r="J39" s="99" t="e">
        <f>VLOOKUP(H39,Results!$A$8:$G$60,2,FALSE)</f>
        <v>#N/A</v>
      </c>
      <c r="K39" s="99" t="e">
        <f>VLOOKUP(H39,Results!$A$8:$G$60,4,FALSE)</f>
        <v>#N/A</v>
      </c>
      <c r="L39" s="99" t="e">
        <f>VLOOKUP(H39,Results!$A$8:$G$60,7,FALSE)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VLOOKUP(B40,Results!$A$8:$AG$60,23,FALSE)</f>
        <v>#N/A</v>
      </c>
      <c r="I40" s="99" t="e">
        <f>VLOOKUP(H40,Results!A$8:$G$60,3,FALSE)</f>
        <v>#N/A</v>
      </c>
      <c r="J40" s="99" t="e">
        <f>VLOOKUP(H40,Results!$A$8:$G$60,2,FALSE)</f>
        <v>#N/A</v>
      </c>
      <c r="K40" s="99" t="e">
        <f>VLOOKUP(H40,Results!$A$8:$G$60,4,FALSE)</f>
        <v>#N/A</v>
      </c>
      <c r="L40" s="99" t="e">
        <f>VLOOKUP(H40,Results!$A$8:$G$60,7,FALSE)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VLOOKUP(B41,Results!$A$8:$AG$60,23,FALSE)</f>
        <v>#N/A</v>
      </c>
      <c r="I41" s="99" t="e">
        <f>VLOOKUP(H41,Results!A$8:$G$60,3,FALSE)</f>
        <v>#N/A</v>
      </c>
      <c r="J41" s="99" t="e">
        <f>VLOOKUP(H41,Results!$A$8:$G$60,2,FALSE)</f>
        <v>#N/A</v>
      </c>
      <c r="K41" s="99" t="e">
        <f>VLOOKUP(H41,Results!$A$8:$G$60,4,FALSE)</f>
        <v>#N/A</v>
      </c>
      <c r="L41" s="99" t="e">
        <f>VLOOKUP(H41,Results!$A$8:$G$60,7,FALSE)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VLOOKUP(B42,Results!$A$8:$AG$60,23,FALSE)</f>
        <v>#N/A</v>
      </c>
      <c r="I42" s="99" t="e">
        <f>VLOOKUP(H42,Results!A$8:$G$60,3,FALSE)</f>
        <v>#N/A</v>
      </c>
      <c r="J42" s="99" t="e">
        <f>VLOOKUP(H42,Results!$A$8:$G$60,2,FALSE)</f>
        <v>#N/A</v>
      </c>
      <c r="K42" s="99" t="e">
        <f>VLOOKUP(H42,Results!$A$8:$G$60,4,FALSE)</f>
        <v>#N/A</v>
      </c>
      <c r="L42" s="99" t="e">
        <f>VLOOKUP(H42,Results!$A$8:$G$60,7,FALSE)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VLOOKUP(B43,Results!$A$8:$AG$60,23,FALSE)</f>
        <v>#N/A</v>
      </c>
      <c r="I43" s="99" t="e">
        <f>VLOOKUP(H43,Results!A$8:$G$60,3,FALSE)</f>
        <v>#N/A</v>
      </c>
      <c r="J43" s="99" t="e">
        <f>VLOOKUP(H43,Results!$A$8:$G$60,2,FALSE)</f>
        <v>#N/A</v>
      </c>
      <c r="K43" s="99" t="e">
        <f>VLOOKUP(H43,Results!$A$8:$G$60,4,FALSE)</f>
        <v>#N/A</v>
      </c>
      <c r="L43" s="99" t="e">
        <f>VLOOKUP(H43,Results!$A$8:$G$60,7,FALSE)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VLOOKUP(B44,Results!$A$8:$AG$60,23,FALSE)</f>
        <v>#N/A</v>
      </c>
      <c r="I44" s="99" t="e">
        <f>VLOOKUP(H44,Results!A$8:$G$60,3,FALSE)</f>
        <v>#N/A</v>
      </c>
      <c r="J44" s="99" t="e">
        <f>VLOOKUP(H44,Results!$A$8:$G$60,2,FALSE)</f>
        <v>#N/A</v>
      </c>
      <c r="K44" s="99" t="e">
        <f>VLOOKUP(H44,Results!$A$8:$G$60,4,FALSE)</f>
        <v>#N/A</v>
      </c>
      <c r="L44" s="99" t="e">
        <f>VLOOKUP(H44,Results!$A$8:$G$60,7,FALSE)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VLOOKUP(B45,Results!$A$8:$AG$60,23,FALSE)</f>
        <v>#N/A</v>
      </c>
      <c r="I45" s="99" t="e">
        <f>VLOOKUP(H45,Results!A$8:$G$60,3,FALSE)</f>
        <v>#N/A</v>
      </c>
      <c r="J45" s="99" t="e">
        <f>VLOOKUP(H45,Results!$A$8:$G$60,2,FALSE)</f>
        <v>#N/A</v>
      </c>
      <c r="K45" s="99" t="e">
        <f>VLOOKUP(H45,Results!$A$8:$G$60,4,FALSE)</f>
        <v>#N/A</v>
      </c>
      <c r="L45" s="99" t="e">
        <f>VLOOKUP(H45,Results!$A$8:$G$60,7,FALSE)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VLOOKUP(B46,Results!$A$8:$AG$60,23,FALSE)</f>
        <v>#N/A</v>
      </c>
      <c r="I46" s="99" t="e">
        <f>VLOOKUP(H46,Results!A$8:$G$60,3,FALSE)</f>
        <v>#N/A</v>
      </c>
      <c r="J46" s="99" t="e">
        <f>VLOOKUP(H46,Results!$A$8:$G$60,2,FALSE)</f>
        <v>#N/A</v>
      </c>
      <c r="K46" s="99" t="e">
        <f>VLOOKUP(H46,Results!$A$8:$G$60,4,FALSE)</f>
        <v>#N/A</v>
      </c>
      <c r="L46" s="99" t="e">
        <f>VLOOKUP(H46,Results!$A$8:$G$60,7,FALSE)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VLOOKUP(B47,Results!$A$8:$AG$60,23,FALSE)</f>
        <v>#N/A</v>
      </c>
      <c r="I47" s="99" t="e">
        <f>VLOOKUP(H47,Results!A$8:$G$60,3,FALSE)</f>
        <v>#N/A</v>
      </c>
      <c r="J47" s="99" t="e">
        <f>VLOOKUP(H47,Results!$A$8:$G$60,2,FALSE)</f>
        <v>#N/A</v>
      </c>
      <c r="K47" s="99" t="e">
        <f>VLOOKUP(H47,Results!$A$8:$G$60,4,FALSE)</f>
        <v>#N/A</v>
      </c>
      <c r="L47" s="99" t="e">
        <f>VLOOKUP(H47,Results!$A$8:$G$60,7,FALSE)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VLOOKUP(B48,Results!$A$8:$AG$60,23,FALSE)</f>
        <v>#N/A</v>
      </c>
      <c r="I48" s="99" t="e">
        <f>VLOOKUP(H48,Results!A$8:$G$60,3,FALSE)</f>
        <v>#N/A</v>
      </c>
      <c r="J48" s="99" t="e">
        <f>VLOOKUP(H48,Results!$A$8:$G$60,2,FALSE)</f>
        <v>#N/A</v>
      </c>
      <c r="K48" s="99" t="e">
        <f>VLOOKUP(H48,Results!$A$8:$G$60,4,FALSE)</f>
        <v>#N/A</v>
      </c>
      <c r="L48" s="99" t="e">
        <f>VLOOKUP(H48,Results!$A$8:$G$60,7,FALSE)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VLOOKUP(B49,Results!$A$8:$AG$60,23,FALSE)</f>
        <v>#N/A</v>
      </c>
      <c r="I49" s="99" t="e">
        <f>VLOOKUP(H49,Results!A$8:$G$60,3,FALSE)</f>
        <v>#N/A</v>
      </c>
      <c r="J49" s="99" t="e">
        <f>VLOOKUP(H49,Results!$A$8:$G$60,2,FALSE)</f>
        <v>#N/A</v>
      </c>
      <c r="K49" s="99" t="e">
        <f>VLOOKUP(H49,Results!$A$8:$G$60,4,FALSE)</f>
        <v>#N/A</v>
      </c>
      <c r="L49" s="99" t="e">
        <f>VLOOKUP(H49,Results!$A$8:$G$60,7,FALSE)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VLOOKUP(B50,Results!$A$8:$AG$60,23,FALSE)</f>
        <v>#N/A</v>
      </c>
      <c r="I50" s="99" t="e">
        <f>VLOOKUP(H50,Results!A$8:$G$60,3,FALSE)</f>
        <v>#N/A</v>
      </c>
      <c r="J50" s="99" t="e">
        <f>VLOOKUP(H50,Results!$A$8:$G$60,2,FALSE)</f>
        <v>#N/A</v>
      </c>
      <c r="K50" s="99" t="e">
        <f>VLOOKUP(H50,Results!$A$8:$G$60,4,FALSE)</f>
        <v>#N/A</v>
      </c>
      <c r="L50" s="99" t="e">
        <f>VLOOKUP(H50,Results!$A$8:$G$60,7,FALSE)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VLOOKUP(B51,Results!$A$8:$AG$60,23,FALSE)</f>
        <v>#N/A</v>
      </c>
      <c r="I51" s="99" t="e">
        <f>VLOOKUP(H51,Results!A$8:$G$60,3,FALSE)</f>
        <v>#N/A</v>
      </c>
      <c r="J51" s="99" t="e">
        <f>VLOOKUP(H51,Results!$A$8:$G$60,2,FALSE)</f>
        <v>#N/A</v>
      </c>
      <c r="K51" s="99" t="e">
        <f>VLOOKUP(H51,Results!$A$8:$G$60,4,FALSE)</f>
        <v>#N/A</v>
      </c>
      <c r="L51" s="99" t="e">
        <f>VLOOKUP(H51,Results!$A$8:$G$60,7,FALSE)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VLOOKUP(B52,Results!$A$8:$AG$60,23,FALSE)</f>
        <v>#N/A</v>
      </c>
      <c r="I52" s="99" t="e">
        <f>VLOOKUP(H52,Results!A$8:$G$60,3,FALSE)</f>
        <v>#N/A</v>
      </c>
      <c r="J52" s="99" t="e">
        <f>VLOOKUP(H52,Results!$A$8:$G$60,2,FALSE)</f>
        <v>#N/A</v>
      </c>
      <c r="K52" s="99" t="e">
        <f>VLOOKUP(H52,Results!$A$8:$G$60,4,FALSE)</f>
        <v>#N/A</v>
      </c>
      <c r="L52" s="99" t="e">
        <f>VLOOKUP(H52,Results!$A$8:$G$60,7,FALSE)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VLOOKUP(B53,Results!$A$8:$AG$60,23,FALSE)</f>
        <v>#N/A</v>
      </c>
      <c r="I53" s="99" t="e">
        <f>VLOOKUP(H53,Results!A$8:$G$60,3,FALSE)</f>
        <v>#N/A</v>
      </c>
      <c r="J53" s="99" t="e">
        <f>VLOOKUP(H53,Results!$A$8:$G$60,2,FALSE)</f>
        <v>#N/A</v>
      </c>
      <c r="K53" s="99" t="e">
        <f>VLOOKUP(H53,Results!$A$8:$G$60,4,FALSE)</f>
        <v>#N/A</v>
      </c>
      <c r="L53" s="99" t="e">
        <f>VLOOKUP(H53,Results!$A$8:$G$60,7,FALSE)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VLOOKUP(B54,Results!$A$8:$AG$60,23,FALSE)</f>
        <v>#N/A</v>
      </c>
      <c r="I54" s="99" t="e">
        <f>VLOOKUP(H54,Results!A$8:$G$60,3,FALSE)</f>
        <v>#N/A</v>
      </c>
      <c r="J54" s="99" t="e">
        <f>VLOOKUP(H54,Results!$A$8:$G$60,2,FALSE)</f>
        <v>#N/A</v>
      </c>
      <c r="K54" s="99" t="e">
        <f>VLOOKUP(H54,Results!$A$8:$G$60,4,FALSE)</f>
        <v>#N/A</v>
      </c>
      <c r="L54" s="99" t="e">
        <f>VLOOKUP(H54,Results!$A$8:$G$60,7,FALSE)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VLOOKUP(B55,Results!$A$8:$AG$60,23,FALSE)</f>
        <v>#N/A</v>
      </c>
      <c r="I55" s="99" t="e">
        <f>VLOOKUP(H55,Results!A$8:$G$60,3,FALSE)</f>
        <v>#N/A</v>
      </c>
      <c r="J55" s="99" t="e">
        <f>VLOOKUP(H55,Results!$A$8:$G$60,2,FALSE)</f>
        <v>#N/A</v>
      </c>
      <c r="K55" s="99" t="e">
        <f>VLOOKUP(H55,Results!$A$8:$G$60,4,FALSE)</f>
        <v>#N/A</v>
      </c>
      <c r="L55" s="99" t="e">
        <f>VLOOKUP(H55,Results!$A$8:$G$60,7,FALSE)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VLOOKUP(B56,Results!$A$8:$AG$60,23,FALSE)</f>
        <v>#N/A</v>
      </c>
      <c r="I56" s="99" t="e">
        <f>VLOOKUP(H56,Results!A$8:$G$60,3,FALSE)</f>
        <v>#N/A</v>
      </c>
      <c r="J56" s="99" t="e">
        <f>VLOOKUP(H56,Results!$A$8:$G$60,2,FALSE)</f>
        <v>#N/A</v>
      </c>
      <c r="K56" s="99" t="e">
        <f>VLOOKUP(H56,Results!$A$8:$G$60,4,FALSE)</f>
        <v>#N/A</v>
      </c>
      <c r="L56" s="99" t="e">
        <f>VLOOKUP(H56,Results!$A$8:$G$60,7,FALSE)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VLOOKUP(B57,Results!$A$8:$AG$60,23,FALSE)</f>
        <v>#N/A</v>
      </c>
      <c r="I57" s="99" t="e">
        <f>VLOOKUP(H57,Results!A$8:$G$60,3,FALSE)</f>
        <v>#N/A</v>
      </c>
      <c r="J57" s="99" t="e">
        <f>VLOOKUP(H57,Results!$A$8:$G$60,2,FALSE)</f>
        <v>#N/A</v>
      </c>
      <c r="K57" s="99" t="e">
        <f>VLOOKUP(H57,Results!$A$8:$G$60,4,FALSE)</f>
        <v>#N/A</v>
      </c>
      <c r="L57" s="99" t="e">
        <f>VLOOKUP(H57,Results!$A$8:$G$60,7,FALSE)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VLOOKUP(B58,Results!$A$8:$AG$60,23,FALSE)</f>
        <v>#N/A</v>
      </c>
      <c r="I58" s="99" t="e">
        <f>VLOOKUP(H58,Results!A$8:$G$60,3,FALSE)</f>
        <v>#N/A</v>
      </c>
      <c r="J58" s="99" t="e">
        <f>VLOOKUP(H58,Results!$A$8:$G$60,2,FALSE)</f>
        <v>#N/A</v>
      </c>
      <c r="K58" s="99" t="e">
        <f>VLOOKUP(H58,Results!$A$8:$G$60,4,FALSE)</f>
        <v>#N/A</v>
      </c>
      <c r="L58" s="99" t="e">
        <f>VLOOKUP(H58,Results!$A$8:$G$60,7,FALSE)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VLOOKUP(B59,Results!$A$8:$AG$60,23,FALSE)</f>
        <v>#N/A</v>
      </c>
      <c r="I59" s="99" t="e">
        <f>VLOOKUP(H59,Results!A$8:$G$60,3,FALSE)</f>
        <v>#N/A</v>
      </c>
      <c r="J59" s="99" t="e">
        <f>VLOOKUP(H59,Results!$A$8:$G$60,2,FALSE)</f>
        <v>#N/A</v>
      </c>
      <c r="K59" s="99" t="e">
        <f>VLOOKUP(H59,Results!$A$8:$G$60,4,FALSE)</f>
        <v>#N/A</v>
      </c>
      <c r="L59" s="99" t="e">
        <f>VLOOKUP(H59,Results!$A$8:$G$60,7,FALSE)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VLOOKUP(B60,Results!$A$8:$AG$60,23,FALSE)</f>
        <v>#N/A</v>
      </c>
      <c r="I60" s="99" t="e">
        <f>VLOOKUP(H60,Results!A$8:$G$60,3,FALSE)</f>
        <v>#N/A</v>
      </c>
      <c r="J60" s="99" t="e">
        <f>VLOOKUP(H60,Results!$A$8:$G$60,2,FALSE)</f>
        <v>#N/A</v>
      </c>
      <c r="K60" s="99" t="e">
        <f>VLOOKUP(H60,Results!$A$8:$G$60,4,FALSE)</f>
        <v>#N/A</v>
      </c>
      <c r="L60" s="99" t="e">
        <f>VLOOKUP(H60,Results!$A$8:$G$60,7,FALSE)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VLOOKUP(B61,Results!$A$8:$AG$60,23,FALSE)</f>
        <v>#N/A</v>
      </c>
      <c r="I61" s="99" t="e">
        <f>VLOOKUP(H61,Results!A$8:$G$60,3,FALSE)</f>
        <v>#N/A</v>
      </c>
      <c r="J61" s="99" t="e">
        <f>VLOOKUP(H61,Results!$A$8:$G$60,2,FALSE)</f>
        <v>#N/A</v>
      </c>
      <c r="K61" s="99" t="e">
        <f>VLOOKUP(H61,Results!$A$8:$G$60,4,FALSE)</f>
        <v>#N/A</v>
      </c>
      <c r="L61" s="99" t="e">
        <f>VLOOKUP(H61,Results!$A$8:$G$60,7,FALSE)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VLOOKUP(B62,Results!$A$8:$AG$60,23,FALSE)</f>
        <v>#N/A</v>
      </c>
      <c r="I62" s="99" t="e">
        <f>VLOOKUP(H62,Results!A$8:$G$60,3,FALSE)</f>
        <v>#N/A</v>
      </c>
      <c r="J62" s="99" t="e">
        <f>VLOOKUP(H62,Results!$A$8:$G$60,2,FALSE)</f>
        <v>#N/A</v>
      </c>
      <c r="K62" s="99" t="e">
        <f>VLOOKUP(H62,Results!$A$8:$G$60,4,FALSE)</f>
        <v>#N/A</v>
      </c>
      <c r="L62" s="99" t="e">
        <f>VLOOKUP(H62,Results!$A$8:$G$60,7,FALSE)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VLOOKUP(B63,Results!$A$8:$AG$60,23,FALSE)</f>
        <v>#N/A</v>
      </c>
      <c r="I63" s="99" t="e">
        <f>VLOOKUP(H63,Results!A$8:$G$60,3,FALSE)</f>
        <v>#N/A</v>
      </c>
      <c r="J63" s="99" t="e">
        <f>VLOOKUP(H63,Results!$A$8:$G$60,2,FALSE)</f>
        <v>#N/A</v>
      </c>
      <c r="K63" s="99" t="e">
        <f>VLOOKUP(H63,Results!$A$8:$G$60,4,FALSE)</f>
        <v>#N/A</v>
      </c>
      <c r="L63" s="99" t="e">
        <f>VLOOKUP(H63,Results!$A$8:$G$60,7,FALSE)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VLOOKUP(B64,Results!$A$8:$AG$60,23,FALSE)</f>
        <v>#N/A</v>
      </c>
      <c r="I64" s="99" t="e">
        <f>VLOOKUP(H64,Results!A$8:$G$60,3,FALSE)</f>
        <v>#N/A</v>
      </c>
      <c r="J64" s="99" t="e">
        <f>VLOOKUP(H64,Results!$A$8:$G$60,2,FALSE)</f>
        <v>#N/A</v>
      </c>
      <c r="K64" s="99" t="e">
        <f>VLOOKUP(H64,Results!$A$8:$G$60,4,FALSE)</f>
        <v>#N/A</v>
      </c>
      <c r="L64" s="99" t="e">
        <f>VLOOKUP(H64,Results!$A$8:$G$60,7,FALSE)</f>
        <v>#N/A</v>
      </c>
    </row>
    <row r="65" spans="1:12">
      <c r="A65" s="96"/>
      <c r="B65" s="94">
        <f>Results!A68</f>
        <v>0</v>
      </c>
      <c r="C65" s="99">
        <f>Results!C68</f>
        <v>0</v>
      </c>
      <c r="D65" s="99">
        <f>Results!B68</f>
        <v>0</v>
      </c>
      <c r="E65" s="99">
        <f>Results!D68</f>
        <v>0</v>
      </c>
      <c r="F65" s="99" t="str">
        <f>Results!G68</f>
        <v/>
      </c>
      <c r="G65" s="100" t="s">
        <v>389</v>
      </c>
      <c r="H65" s="101" t="e">
        <f>VLOOKUP(B65,Results!$A$8:$AG$60,23,FALSE)</f>
        <v>#N/A</v>
      </c>
      <c r="I65" s="99" t="e">
        <f>VLOOKUP(H65,Results!A$8:$G$60,3,FALSE)</f>
        <v>#N/A</v>
      </c>
      <c r="J65" s="99" t="e">
        <f>VLOOKUP(H65,Results!$A$8:$G$60,2,FALSE)</f>
        <v>#N/A</v>
      </c>
      <c r="K65" s="99" t="e">
        <f>VLOOKUP(H65,Results!$A$8:$G$60,4,FALSE)</f>
        <v>#N/A</v>
      </c>
      <c r="L65" s="99" t="e">
        <f>VLOOKUP(H65,Results!$A$8:$G$60,7,FALSE)</f>
        <v>#N/A</v>
      </c>
    </row>
    <row r="66" spans="1:12">
      <c r="A66" s="96"/>
      <c r="B66" s="94">
        <f>Results!A69</f>
        <v>0</v>
      </c>
      <c r="C66" s="99">
        <f>Results!C69</f>
        <v>0</v>
      </c>
      <c r="D66" s="99">
        <f>Results!B69</f>
        <v>0</v>
      </c>
      <c r="E66" s="99">
        <f>Results!D69</f>
        <v>0</v>
      </c>
      <c r="F66" s="99" t="str">
        <f>Results!G69</f>
        <v/>
      </c>
      <c r="G66" s="100" t="s">
        <v>389</v>
      </c>
      <c r="H66" s="101" t="e">
        <f>VLOOKUP(B66,Results!$A$8:$AG$60,23,FALSE)</f>
        <v>#N/A</v>
      </c>
      <c r="I66" s="99" t="e">
        <f>VLOOKUP(H66,Results!A$8:$G$60,3,FALSE)</f>
        <v>#N/A</v>
      </c>
      <c r="J66" s="99" t="e">
        <f>VLOOKUP(H66,Results!$A$8:$G$60,2,FALSE)</f>
        <v>#N/A</v>
      </c>
      <c r="K66" s="99" t="e">
        <f>VLOOKUP(H66,Results!$A$8:$G$60,4,FALSE)</f>
        <v>#N/A</v>
      </c>
      <c r="L66" s="99" t="e">
        <f>VLOOKUP(H66,Results!$A$8:$G$60,7,FALSE)</f>
        <v>#N/A</v>
      </c>
    </row>
    <row r="67" spans="1:12">
      <c r="A67" s="96"/>
      <c r="B67" s="94">
        <f>Results!A70</f>
        <v>0</v>
      </c>
      <c r="C67" s="99">
        <f>Results!C70</f>
        <v>0</v>
      </c>
      <c r="D67" s="99">
        <f>Results!B70</f>
        <v>0</v>
      </c>
      <c r="E67" s="99">
        <f>Results!D70</f>
        <v>0</v>
      </c>
      <c r="F67" s="99" t="str">
        <f>Results!G70</f>
        <v/>
      </c>
      <c r="G67" s="100" t="s">
        <v>389</v>
      </c>
      <c r="H67" s="101" t="e">
        <f>VLOOKUP(B67,Results!$A$8:$AG$60,23,FALSE)</f>
        <v>#N/A</v>
      </c>
      <c r="I67" s="99" t="e">
        <f>VLOOKUP(H67,Results!A$8:$G$60,3,FALSE)</f>
        <v>#N/A</v>
      </c>
      <c r="J67" s="99" t="e">
        <f>VLOOKUP(H67,Results!$A$8:$G$60,2,FALSE)</f>
        <v>#N/A</v>
      </c>
      <c r="K67" s="99" t="e">
        <f>VLOOKUP(H67,Results!$A$8:$G$60,4,FALSE)</f>
        <v>#N/A</v>
      </c>
      <c r="L67" s="99" t="e">
        <f>VLOOKUP(H67,Results!$A$8:$G$60,7,FALSE)</f>
        <v>#N/A</v>
      </c>
    </row>
    <row r="68" spans="1:12">
      <c r="A68" s="96"/>
      <c r="B68" s="94">
        <f>Results!A71</f>
        <v>0</v>
      </c>
      <c r="C68" s="99">
        <f>Results!C71</f>
        <v>0</v>
      </c>
      <c r="D68" s="99">
        <f>Results!B71</f>
        <v>0</v>
      </c>
      <c r="E68" s="99">
        <f>Results!D71</f>
        <v>0</v>
      </c>
      <c r="F68" s="99" t="str">
        <f>Results!G71</f>
        <v/>
      </c>
      <c r="G68" s="100" t="s">
        <v>389</v>
      </c>
      <c r="H68" s="101" t="e">
        <f>VLOOKUP(B68,Results!$A$8:$AG$60,23,FALSE)</f>
        <v>#N/A</v>
      </c>
      <c r="I68" s="99" t="e">
        <f>VLOOKUP(H68,Results!A$8:$G$60,3,FALSE)</f>
        <v>#N/A</v>
      </c>
      <c r="J68" s="99" t="e">
        <f>VLOOKUP(H68,Results!$A$8:$G$60,2,FALSE)</f>
        <v>#N/A</v>
      </c>
      <c r="K68" s="99" t="e">
        <f>VLOOKUP(H68,Results!$A$8:$G$60,4,FALSE)</f>
        <v>#N/A</v>
      </c>
      <c r="L68" s="99" t="e">
        <f>VLOOKUP(H68,Results!$A$8:$G$60,7,FALSE)</f>
        <v>#N/A</v>
      </c>
    </row>
    <row r="69" spans="1:12">
      <c r="A69" s="96"/>
      <c r="B69" s="94">
        <f>Results!A72</f>
        <v>0</v>
      </c>
      <c r="C69" s="99">
        <f>Results!C72</f>
        <v>0</v>
      </c>
      <c r="D69" s="99">
        <f>Results!B72</f>
        <v>0</v>
      </c>
      <c r="E69" s="99">
        <f>Results!D72</f>
        <v>0</v>
      </c>
      <c r="F69" s="99" t="str">
        <f>Results!G72</f>
        <v/>
      </c>
      <c r="G69" s="100" t="s">
        <v>389</v>
      </c>
      <c r="H69" s="101" t="e">
        <f>VLOOKUP(B69,Results!$A$8:$AG$60,23,FALSE)</f>
        <v>#N/A</v>
      </c>
      <c r="I69" s="99" t="e">
        <f>VLOOKUP(H69,Results!A$8:$G$60,3,FALSE)</f>
        <v>#N/A</v>
      </c>
      <c r="J69" s="99" t="e">
        <f>VLOOKUP(H69,Results!$A$8:$G$60,2,FALSE)</f>
        <v>#N/A</v>
      </c>
      <c r="K69" s="99" t="e">
        <f>VLOOKUP(H69,Results!$A$8:$G$60,4,FALSE)</f>
        <v>#N/A</v>
      </c>
      <c r="L69" s="99" t="e">
        <f>VLOOKUP(H69,Results!$A$8:$G$60,7,FALSE)</f>
        <v>#N/A</v>
      </c>
    </row>
    <row r="70" spans="1:12">
      <c r="B70" s="94">
        <f>Results!A73</f>
        <v>0</v>
      </c>
      <c r="C70" s="99">
        <f>Results!C73</f>
        <v>0</v>
      </c>
      <c r="D70" s="99">
        <f>Results!B73</f>
        <v>0</v>
      </c>
      <c r="E70" s="99">
        <f>Results!D73</f>
        <v>0</v>
      </c>
      <c r="F70" s="99" t="str">
        <f>Results!G73</f>
        <v/>
      </c>
      <c r="G70" s="100" t="s">
        <v>389</v>
      </c>
      <c r="H70" s="101" t="e">
        <f>VLOOKUP(B70,Results!$A$8:$AG$60,23,FALSE)</f>
        <v>#N/A</v>
      </c>
      <c r="I70" s="99" t="e">
        <f>VLOOKUP(H70,Results!A$8:$G$60,3,FALSE)</f>
        <v>#N/A</v>
      </c>
      <c r="J70" s="99" t="e">
        <f>VLOOKUP(H70,Results!$A$8:$G$60,2,FALSE)</f>
        <v>#N/A</v>
      </c>
      <c r="K70" s="99" t="e">
        <f>VLOOKUP(H70,Results!$A$8:$G$60,4,FALSE)</f>
        <v>#N/A</v>
      </c>
      <c r="L70" s="99" t="e">
        <f>VLOOKUP(H70,Results!$A$8:$G$60,7,FALSE)</f>
        <v>#N/A</v>
      </c>
    </row>
    <row r="71" spans="1:12">
      <c r="B71" s="94">
        <f>Results!A74</f>
        <v>0</v>
      </c>
      <c r="C71" s="99">
        <f>Results!C74</f>
        <v>0</v>
      </c>
      <c r="D71" s="99">
        <f>Results!B74</f>
        <v>0</v>
      </c>
      <c r="E71" s="99">
        <f>Results!D74</f>
        <v>0</v>
      </c>
      <c r="F71" s="99" t="str">
        <f>Results!G74</f>
        <v/>
      </c>
      <c r="G71" s="100" t="s">
        <v>389</v>
      </c>
      <c r="H71" s="101" t="e">
        <f>VLOOKUP(B71,Results!$A$8:$AG$60,23,FALSE)</f>
        <v>#N/A</v>
      </c>
      <c r="I71" s="99" t="e">
        <f>VLOOKUP(H71,Results!A$8:$G$60,3,FALSE)</f>
        <v>#N/A</v>
      </c>
      <c r="J71" s="99" t="e">
        <f>VLOOKUP(H71,Results!$A$8:$G$60,2,FALSE)</f>
        <v>#N/A</v>
      </c>
      <c r="K71" s="99" t="e">
        <f>VLOOKUP(H71,Results!$A$8:$G$60,4,FALSE)</f>
        <v>#N/A</v>
      </c>
      <c r="L71" s="99" t="e">
        <f>VLOOKUP(H71,Results!$A$8:$G$60,7,FALSE)</f>
        <v>#N/A</v>
      </c>
    </row>
    <row r="72" spans="1:12">
      <c r="B72" s="94">
        <f>Results!A75</f>
        <v>0</v>
      </c>
      <c r="C72" s="99">
        <f>Results!C75</f>
        <v>0</v>
      </c>
      <c r="D72" s="99">
        <f>Results!B75</f>
        <v>0</v>
      </c>
      <c r="E72" s="99">
        <f>Results!D75</f>
        <v>0</v>
      </c>
      <c r="F72" s="99" t="str">
        <f>Results!G75</f>
        <v/>
      </c>
      <c r="G72" s="100" t="s">
        <v>389</v>
      </c>
      <c r="H72" s="101" t="e">
        <f>VLOOKUP(B72,Results!$A$8:$AG$60,23,FALSE)</f>
        <v>#N/A</v>
      </c>
      <c r="I72" s="99" t="e">
        <f>VLOOKUP(H72,Results!A$8:$G$60,3,FALSE)</f>
        <v>#N/A</v>
      </c>
      <c r="J72" s="99" t="e">
        <f>VLOOKUP(H72,Results!$A$8:$G$60,2,FALSE)</f>
        <v>#N/A</v>
      </c>
      <c r="K72" s="99" t="e">
        <f>VLOOKUP(H72,Results!$A$8:$G$60,4,FALSE)</f>
        <v>#N/A</v>
      </c>
      <c r="L72" s="99" t="e">
        <f>VLOOKUP(H72,Results!$A$8:$G$60,7,FALSE)</f>
        <v>#N/A</v>
      </c>
    </row>
    <row r="73" spans="1:12">
      <c r="B73" s="94">
        <f>Results!A76</f>
        <v>0</v>
      </c>
      <c r="C73" s="99">
        <f>Results!C76</f>
        <v>0</v>
      </c>
      <c r="D73" s="99">
        <f>Results!B76</f>
        <v>0</v>
      </c>
      <c r="E73" s="99">
        <f>Results!D76</f>
        <v>0</v>
      </c>
      <c r="F73" s="99" t="str">
        <f>Results!G76</f>
        <v/>
      </c>
      <c r="G73" s="100" t="s">
        <v>389</v>
      </c>
      <c r="H73" s="101" t="e">
        <f>VLOOKUP(B73,Results!$A$8:$AG$60,23,FALSE)</f>
        <v>#N/A</v>
      </c>
      <c r="I73" s="99" t="e">
        <f>VLOOKUP(H73,Results!A$8:$G$60,3,FALSE)</f>
        <v>#N/A</v>
      </c>
      <c r="J73" s="99" t="e">
        <f>VLOOKUP(H73,Results!$A$8:$G$60,2,FALSE)</f>
        <v>#N/A</v>
      </c>
      <c r="K73" s="99" t="e">
        <f>VLOOKUP(H73,Results!$A$8:$G$60,4,FALSE)</f>
        <v>#N/A</v>
      </c>
      <c r="L73" s="99" t="e">
        <f>VLOOKUP(H73,Results!$A$8:$G$60,7,FALSE)</f>
        <v>#N/A</v>
      </c>
    </row>
    <row r="74" spans="1:12">
      <c r="B74" s="94">
        <f>Results!A77</f>
        <v>0</v>
      </c>
      <c r="C74" s="99">
        <f>Results!C77</f>
        <v>0</v>
      </c>
      <c r="D74" s="99">
        <f>Results!B77</f>
        <v>0</v>
      </c>
      <c r="E74" s="99">
        <f>Results!D77</f>
        <v>0</v>
      </c>
      <c r="F74" s="99" t="str">
        <f>Results!G77</f>
        <v/>
      </c>
      <c r="G74" s="100" t="s">
        <v>389</v>
      </c>
      <c r="H74" s="101" t="e">
        <f>VLOOKUP(B74,Results!$A$8:$AG$60,23,FALSE)</f>
        <v>#N/A</v>
      </c>
      <c r="I74" s="99" t="e">
        <f>VLOOKUP(H74,Results!A$8:$G$60,3,FALSE)</f>
        <v>#N/A</v>
      </c>
      <c r="J74" s="99" t="e">
        <f>VLOOKUP(H74,Results!$A$8:$G$60,2,FALSE)</f>
        <v>#N/A</v>
      </c>
      <c r="K74" s="99" t="e">
        <f>VLOOKUP(H74,Results!$A$8:$G$60,4,FALSE)</f>
        <v>#N/A</v>
      </c>
      <c r="L74" s="99" t="e">
        <f>VLOOKUP(H74,Results!$A$8:$G$60,7,FALSE)</f>
        <v>#N/A</v>
      </c>
    </row>
    <row r="75" spans="1:12">
      <c r="B75" s="94">
        <f>Results!A78</f>
        <v>0</v>
      </c>
      <c r="C75" s="99">
        <f>Results!C78</f>
        <v>0</v>
      </c>
      <c r="D75" s="99">
        <f>Results!B78</f>
        <v>0</v>
      </c>
      <c r="E75" s="99">
        <f>Results!D78</f>
        <v>0</v>
      </c>
      <c r="F75" s="99" t="str">
        <f>Results!G78</f>
        <v/>
      </c>
      <c r="G75" s="100" t="s">
        <v>389</v>
      </c>
      <c r="H75" s="101" t="e">
        <f>VLOOKUP(B75,Results!$A$8:$AG$60,23,FALSE)</f>
        <v>#N/A</v>
      </c>
      <c r="I75" s="99" t="e">
        <f>VLOOKUP(H75,Results!A$8:$G$60,3,FALSE)</f>
        <v>#N/A</v>
      </c>
      <c r="J75" s="99" t="e">
        <f>VLOOKUP(H75,Results!$A$8:$G$60,2,FALSE)</f>
        <v>#N/A</v>
      </c>
      <c r="K75" s="99" t="e">
        <f>VLOOKUP(H75,Results!$A$8:$G$60,4,FALSE)</f>
        <v>#N/A</v>
      </c>
      <c r="L75" s="99" t="e">
        <f>VLOOKUP(H75,Results!$A$8:$G$60,7,FALSE)</f>
        <v>#N/A</v>
      </c>
    </row>
    <row r="76" spans="1:12">
      <c r="B76" s="94">
        <f>Results!A79</f>
        <v>0</v>
      </c>
      <c r="C76" s="99">
        <f>Results!C79</f>
        <v>0</v>
      </c>
      <c r="D76" s="99">
        <f>Results!B79</f>
        <v>0</v>
      </c>
      <c r="E76" s="99">
        <f>Results!D79</f>
        <v>0</v>
      </c>
      <c r="F76" s="99" t="str">
        <f>Results!G79</f>
        <v/>
      </c>
      <c r="G76" s="100" t="s">
        <v>389</v>
      </c>
      <c r="H76" s="101" t="e">
        <f>VLOOKUP(B76,Results!$A$8:$AG$60,23,FALSE)</f>
        <v>#N/A</v>
      </c>
      <c r="I76" s="99" t="e">
        <f>VLOOKUP(H76,Results!A$8:$G$60,3,FALSE)</f>
        <v>#N/A</v>
      </c>
      <c r="J76" s="99" t="e">
        <f>VLOOKUP(H76,Results!$A$8:$G$60,2,FALSE)</f>
        <v>#N/A</v>
      </c>
      <c r="K76" s="99" t="e">
        <f>VLOOKUP(H76,Results!$A$8:$G$60,4,FALSE)</f>
        <v>#N/A</v>
      </c>
      <c r="L76" s="99" t="e">
        <f>VLOOKUP(H76,Results!$A$8:$G$60,7,FALSE)</f>
        <v>#N/A</v>
      </c>
    </row>
    <row r="77" spans="1:12">
      <c r="B77" s="94">
        <f>Results!A80</f>
        <v>0</v>
      </c>
      <c r="C77" s="99">
        <f>Results!C80</f>
        <v>0</v>
      </c>
      <c r="D77" s="99">
        <f>Results!B80</f>
        <v>0</v>
      </c>
      <c r="E77" s="99">
        <f>Results!D80</f>
        <v>0</v>
      </c>
      <c r="F77" s="99" t="str">
        <f>Results!G80</f>
        <v/>
      </c>
      <c r="G77" s="100" t="s">
        <v>389</v>
      </c>
      <c r="H77" s="101" t="e">
        <f>VLOOKUP(B77,Results!$A$8:$AG$60,23,FALSE)</f>
        <v>#N/A</v>
      </c>
      <c r="I77" s="99" t="e">
        <f>VLOOKUP(H77,Results!A$8:$G$60,3,FALSE)</f>
        <v>#N/A</v>
      </c>
      <c r="J77" s="99" t="e">
        <f>VLOOKUP(H77,Results!$A$8:$G$60,2,FALSE)</f>
        <v>#N/A</v>
      </c>
      <c r="K77" s="99" t="e">
        <f>VLOOKUP(H77,Results!$A$8:$G$60,4,FALSE)</f>
        <v>#N/A</v>
      </c>
      <c r="L77" s="99" t="e">
        <f>VLOOKUP(H77,Results!$A$8:$G$60,7,FALSE)</f>
        <v>#N/A</v>
      </c>
    </row>
    <row r="78" spans="1:12">
      <c r="B78" s="94">
        <f>Results!A81</f>
        <v>0</v>
      </c>
      <c r="C78" s="99">
        <f>Results!C81</f>
        <v>0</v>
      </c>
      <c r="D78" s="99">
        <f>Results!B81</f>
        <v>0</v>
      </c>
      <c r="E78" s="99">
        <f>Results!D81</f>
        <v>0</v>
      </c>
      <c r="F78" s="99" t="str">
        <f>Results!G81</f>
        <v/>
      </c>
      <c r="G78" s="100" t="s">
        <v>389</v>
      </c>
      <c r="H78" s="101" t="e">
        <f>VLOOKUP(B78,Results!$A$8:$AG$60,23,FALSE)</f>
        <v>#N/A</v>
      </c>
      <c r="I78" s="99" t="e">
        <f>VLOOKUP(H78,Results!A$8:$G$60,3,FALSE)</f>
        <v>#N/A</v>
      </c>
      <c r="J78" s="99" t="e">
        <f>VLOOKUP(H78,Results!$A$8:$G$60,2,FALSE)</f>
        <v>#N/A</v>
      </c>
      <c r="K78" s="99" t="e">
        <f>VLOOKUP(H78,Results!$A$8:$G$60,4,FALSE)</f>
        <v>#N/A</v>
      </c>
      <c r="L78" s="99" t="e">
        <f>VLOOKUP(H78,Results!$A$8:$G$60,7,FALSE)</f>
        <v>#N/A</v>
      </c>
    </row>
    <row r="79" spans="1:12">
      <c r="B79" s="94">
        <f>Results!A82</f>
        <v>0</v>
      </c>
      <c r="C79" s="99">
        <f>Results!C82</f>
        <v>0</v>
      </c>
      <c r="D79" s="99">
        <f>Results!B82</f>
        <v>0</v>
      </c>
      <c r="E79" s="99">
        <f>Results!D82</f>
        <v>0</v>
      </c>
      <c r="F79" s="99" t="str">
        <f>Results!G82</f>
        <v/>
      </c>
      <c r="G79" s="100" t="s">
        <v>389</v>
      </c>
      <c r="H79" s="101" t="e">
        <f>VLOOKUP(B79,Results!$A$8:$AG$60,23,FALSE)</f>
        <v>#N/A</v>
      </c>
      <c r="I79" s="99" t="e">
        <f>VLOOKUP(H79,Results!A$8:$G$60,3,FALSE)</f>
        <v>#N/A</v>
      </c>
      <c r="J79" s="99" t="e">
        <f>VLOOKUP(H79,Results!$A$8:$G$60,2,FALSE)</f>
        <v>#N/A</v>
      </c>
      <c r="K79" s="99" t="e">
        <f>VLOOKUP(H79,Results!$A$8:$G$60,4,FALSE)</f>
        <v>#N/A</v>
      </c>
      <c r="L79" s="99" t="e">
        <f>VLOOKUP(H79,Results!$A$8:$G$60,7,FALSE)</f>
        <v>#N/A</v>
      </c>
    </row>
    <row r="80" spans="1:12">
      <c r="B80" s="94">
        <f>Results!A83</f>
        <v>0</v>
      </c>
      <c r="C80" s="99">
        <f>Results!C83</f>
        <v>0</v>
      </c>
      <c r="D80" s="99">
        <f>Results!B83</f>
        <v>0</v>
      </c>
      <c r="E80" s="99">
        <f>Results!D83</f>
        <v>0</v>
      </c>
      <c r="F80" s="99" t="str">
        <f>Results!G83</f>
        <v/>
      </c>
      <c r="G80" s="100" t="s">
        <v>389</v>
      </c>
      <c r="H80" s="101" t="e">
        <f>VLOOKUP(B80,Results!$A$8:$AG$60,23,FALSE)</f>
        <v>#N/A</v>
      </c>
      <c r="I80" s="99" t="e">
        <f>VLOOKUP(H80,Results!A$8:$G$60,3,FALSE)</f>
        <v>#N/A</v>
      </c>
      <c r="J80" s="99" t="e">
        <f>VLOOKUP(H80,Results!$A$8:$G$60,2,FALSE)</f>
        <v>#N/A</v>
      </c>
      <c r="K80" s="99" t="e">
        <f>VLOOKUP(H80,Results!$A$8:$G$60,4,FALSE)</f>
        <v>#N/A</v>
      </c>
      <c r="L80" s="99" t="e">
        <f>VLOOKUP(H80,Results!$A$8:$G$60,7,FALSE)</f>
        <v>#N/A</v>
      </c>
    </row>
    <row r="81" spans="2:12">
      <c r="B81" s="94">
        <f>Results!A84</f>
        <v>0</v>
      </c>
      <c r="C81" s="99">
        <f>Results!C84</f>
        <v>0</v>
      </c>
      <c r="D81" s="99">
        <f>Results!B84</f>
        <v>0</v>
      </c>
      <c r="E81" s="99">
        <f>Results!D84</f>
        <v>0</v>
      </c>
      <c r="F81" s="99" t="str">
        <f>Results!G84</f>
        <v/>
      </c>
      <c r="G81" s="100" t="s">
        <v>389</v>
      </c>
      <c r="H81" s="101" t="e">
        <f>VLOOKUP(B81,Results!$A$8:$AG$60,23,FALSE)</f>
        <v>#N/A</v>
      </c>
      <c r="I81" s="99" t="e">
        <f>VLOOKUP(H81,Results!A$8:$G$60,3,FALSE)</f>
        <v>#N/A</v>
      </c>
      <c r="J81" s="99" t="e">
        <f>VLOOKUP(H81,Results!$A$8:$G$60,2,FALSE)</f>
        <v>#N/A</v>
      </c>
      <c r="K81" s="99" t="e">
        <f>VLOOKUP(H81,Results!$A$8:$G$60,4,FALSE)</f>
        <v>#N/A</v>
      </c>
      <c r="L81" s="99" t="e">
        <f>VLOOKUP(H81,Results!$A$8:$G$60,7,FALSE)</f>
        <v>#N/A</v>
      </c>
    </row>
    <row r="82" spans="2:12">
      <c r="B82" s="94">
        <f>Results!A85</f>
        <v>0</v>
      </c>
      <c r="C82" s="99">
        <f>Results!C85</f>
        <v>0</v>
      </c>
      <c r="D82" s="99">
        <f>Results!B85</f>
        <v>0</v>
      </c>
      <c r="E82" s="99">
        <f>Results!D85</f>
        <v>0</v>
      </c>
      <c r="F82" s="99" t="str">
        <f>Results!G85</f>
        <v/>
      </c>
      <c r="G82" s="100" t="s">
        <v>389</v>
      </c>
      <c r="H82" s="101" t="e">
        <f>VLOOKUP(B82,Results!$A$8:$AG$60,23,FALSE)</f>
        <v>#N/A</v>
      </c>
      <c r="I82" s="99" t="e">
        <f>VLOOKUP(H82,Results!A$8:$G$60,3,FALSE)</f>
        <v>#N/A</v>
      </c>
      <c r="J82" s="99" t="e">
        <f>VLOOKUP(H82,Results!$A$8:$G$60,2,FALSE)</f>
        <v>#N/A</v>
      </c>
      <c r="K82" s="99" t="e">
        <f>VLOOKUP(H82,Results!$A$8:$G$60,4,FALSE)</f>
        <v>#N/A</v>
      </c>
      <c r="L82" s="99" t="e">
        <f>VLOOKUP(H82,Results!$A$8:$G$60,7,FALSE)</f>
        <v>#N/A</v>
      </c>
    </row>
    <row r="83" spans="2:12">
      <c r="B83" s="94">
        <f>Results!A86</f>
        <v>0</v>
      </c>
      <c r="C83" s="99">
        <f>Results!C86</f>
        <v>0</v>
      </c>
      <c r="D83" s="99">
        <f>Results!B86</f>
        <v>0</v>
      </c>
      <c r="E83" s="99">
        <f>Results!D86</f>
        <v>0</v>
      </c>
      <c r="F83" s="99" t="str">
        <f>Results!G86</f>
        <v/>
      </c>
      <c r="G83" s="100" t="s">
        <v>389</v>
      </c>
      <c r="H83" s="101" t="e">
        <f>VLOOKUP(B83,Results!$A$8:$AG$60,23,FALSE)</f>
        <v>#N/A</v>
      </c>
      <c r="I83" s="99" t="e">
        <f>VLOOKUP(H83,Results!A$8:$G$60,3,FALSE)</f>
        <v>#N/A</v>
      </c>
      <c r="J83" s="99" t="e">
        <f>VLOOKUP(H83,Results!$A$8:$G$60,2,FALSE)</f>
        <v>#N/A</v>
      </c>
      <c r="K83" s="99" t="e">
        <f>VLOOKUP(H83,Results!$A$8:$G$60,4,FALSE)</f>
        <v>#N/A</v>
      </c>
      <c r="L83" s="99" t="e">
        <f>VLOOKUP(H83,Results!$A$8:$G$60,7,FALSE)</f>
        <v>#N/A</v>
      </c>
    </row>
    <row r="84" spans="2:12">
      <c r="B84" s="94">
        <f>Results!A87</f>
        <v>0</v>
      </c>
      <c r="C84" s="99">
        <f>Results!C87</f>
        <v>0</v>
      </c>
      <c r="D84" s="99">
        <f>Results!B87</f>
        <v>0</v>
      </c>
      <c r="E84" s="99">
        <f>Results!D87</f>
        <v>0</v>
      </c>
      <c r="F84" s="99" t="str">
        <f>Results!G87</f>
        <v/>
      </c>
      <c r="G84" s="100" t="s">
        <v>389</v>
      </c>
      <c r="H84" s="101" t="e">
        <f>VLOOKUP(B84,Results!$A$8:$AG$60,23,FALSE)</f>
        <v>#N/A</v>
      </c>
      <c r="I84" s="99" t="e">
        <f>VLOOKUP(H84,Results!A$8:$G$60,3,FALSE)</f>
        <v>#N/A</v>
      </c>
      <c r="J84" s="99" t="e">
        <f>VLOOKUP(H84,Results!$A$8:$G$60,2,FALSE)</f>
        <v>#N/A</v>
      </c>
      <c r="K84" s="99" t="e">
        <f>VLOOKUP(H84,Results!$A$8:$G$60,4,FALSE)</f>
        <v>#N/A</v>
      </c>
      <c r="L84" s="99" t="e">
        <f>VLOOKUP(H84,Results!$A$8:$G$60,7,FALSE)</f>
        <v>#N/A</v>
      </c>
    </row>
    <row r="85" spans="2:12">
      <c r="B85" s="94">
        <f>Results!A88</f>
        <v>0</v>
      </c>
      <c r="C85" s="99">
        <f>Results!C88</f>
        <v>0</v>
      </c>
      <c r="D85" s="99">
        <f>Results!B88</f>
        <v>0</v>
      </c>
      <c r="E85" s="99">
        <f>Results!D88</f>
        <v>0</v>
      </c>
      <c r="F85" s="99" t="str">
        <f>Results!G88</f>
        <v/>
      </c>
      <c r="G85" s="100" t="s">
        <v>389</v>
      </c>
      <c r="H85" s="101" t="e">
        <f>VLOOKUP(B85,Results!$A$8:$AG$60,23,FALSE)</f>
        <v>#N/A</v>
      </c>
      <c r="I85" s="99" t="e">
        <f>VLOOKUP(H85,Results!A$8:$G$60,3,FALSE)</f>
        <v>#N/A</v>
      </c>
      <c r="J85" s="99" t="e">
        <f>VLOOKUP(H85,Results!$A$8:$G$60,2,FALSE)</f>
        <v>#N/A</v>
      </c>
      <c r="K85" s="99" t="e">
        <f>VLOOKUP(H85,Results!$A$8:$G$60,4,FALSE)</f>
        <v>#N/A</v>
      </c>
      <c r="L85" s="99" t="e">
        <f>VLOOKUP(H85,Results!$A$8:$G$60,7,FALSE)</f>
        <v>#N/A</v>
      </c>
    </row>
    <row r="86" spans="2:12">
      <c r="B86" s="94">
        <f>Results!A89</f>
        <v>0</v>
      </c>
      <c r="C86" s="99">
        <f>Results!C89</f>
        <v>0</v>
      </c>
      <c r="D86" s="99">
        <f>Results!B89</f>
        <v>0</v>
      </c>
      <c r="E86" s="99">
        <f>Results!D89</f>
        <v>0</v>
      </c>
      <c r="F86" s="99" t="str">
        <f>Results!G89</f>
        <v/>
      </c>
      <c r="G86" s="100" t="s">
        <v>389</v>
      </c>
      <c r="H86" s="101" t="e">
        <f>VLOOKUP(B86,Results!$A$8:$AG$60,23,FALSE)</f>
        <v>#N/A</v>
      </c>
      <c r="I86" s="99" t="e">
        <f>VLOOKUP(H86,Results!A$8:$G$60,3,FALSE)</f>
        <v>#N/A</v>
      </c>
      <c r="J86" s="99" t="e">
        <f>VLOOKUP(H86,Results!$A$8:$G$60,2,FALSE)</f>
        <v>#N/A</v>
      </c>
      <c r="K86" s="99" t="e">
        <f>VLOOKUP(H86,Results!$A$8:$G$60,4,FALSE)</f>
        <v>#N/A</v>
      </c>
      <c r="L86" s="99" t="e">
        <f>VLOOKUP(H86,Results!$A$8:$G$60,7,FALSE)</f>
        <v>#N/A</v>
      </c>
    </row>
    <row r="87" spans="2:12">
      <c r="B87" s="94">
        <f>Results!A90</f>
        <v>0</v>
      </c>
      <c r="C87" s="99">
        <f>Results!C90</f>
        <v>0</v>
      </c>
      <c r="D87" s="99">
        <f>Results!B90</f>
        <v>0</v>
      </c>
      <c r="E87" s="99">
        <f>Results!D90</f>
        <v>0</v>
      </c>
      <c r="F87" s="99" t="str">
        <f>Results!G90</f>
        <v/>
      </c>
      <c r="G87" s="100" t="s">
        <v>389</v>
      </c>
      <c r="H87" s="101" t="e">
        <f>VLOOKUP(B87,Results!$A$8:$AG$60,23,FALSE)</f>
        <v>#N/A</v>
      </c>
      <c r="I87" s="99" t="e">
        <f>VLOOKUP(H87,Results!A$8:$G$60,3,FALSE)</f>
        <v>#N/A</v>
      </c>
      <c r="J87" s="99" t="e">
        <f>VLOOKUP(H87,Results!$A$8:$G$60,2,FALSE)</f>
        <v>#N/A</v>
      </c>
      <c r="K87" s="99" t="e">
        <f>VLOOKUP(H87,Results!$A$8:$G$60,4,FALSE)</f>
        <v>#N/A</v>
      </c>
      <c r="L87" s="99" t="e">
        <f>VLOOKUP(H87,Results!$A$8:$G$60,7,FALSE)</f>
        <v>#N/A</v>
      </c>
    </row>
    <row r="88" spans="2:12">
      <c r="B88" s="94">
        <f>Results!A91</f>
        <v>0</v>
      </c>
      <c r="C88" s="99">
        <f>Results!C91</f>
        <v>0</v>
      </c>
      <c r="D88" s="99">
        <f>Results!B91</f>
        <v>0</v>
      </c>
      <c r="E88" s="99">
        <f>Results!D91</f>
        <v>0</v>
      </c>
      <c r="F88" s="99" t="str">
        <f>Results!G91</f>
        <v/>
      </c>
      <c r="G88" s="100" t="s">
        <v>389</v>
      </c>
      <c r="H88" s="101" t="e">
        <f>VLOOKUP(B88,Results!$A$8:$AG$60,23,FALSE)</f>
        <v>#N/A</v>
      </c>
      <c r="I88" s="99" t="e">
        <f>VLOOKUP(H88,Results!A$8:$G$60,3,FALSE)</f>
        <v>#N/A</v>
      </c>
      <c r="J88" s="99" t="e">
        <f>VLOOKUP(H88,Results!$A$8:$G$60,2,FALSE)</f>
        <v>#N/A</v>
      </c>
      <c r="K88" s="99" t="e">
        <f>VLOOKUP(H88,Results!$A$8:$G$60,4,FALSE)</f>
        <v>#N/A</v>
      </c>
      <c r="L88" s="99" t="e">
        <f>VLOOKUP(H88,Results!$A$8:$G$60,7,FALSE)</f>
        <v>#N/A</v>
      </c>
    </row>
    <row r="89" spans="2:12">
      <c r="B89" s="94">
        <f>Results!A92</f>
        <v>0</v>
      </c>
      <c r="C89" s="99">
        <f>Results!C92</f>
        <v>0</v>
      </c>
      <c r="D89" s="99">
        <f>Results!B92</f>
        <v>0</v>
      </c>
      <c r="E89" s="99">
        <f>Results!D92</f>
        <v>0</v>
      </c>
      <c r="F89" s="99" t="str">
        <f>Results!G92</f>
        <v/>
      </c>
      <c r="G89" s="100" t="s">
        <v>389</v>
      </c>
      <c r="H89" s="101" t="e">
        <f>VLOOKUP(B89,Results!$A$8:$AG$60,23,FALSE)</f>
        <v>#N/A</v>
      </c>
      <c r="I89" s="99" t="e">
        <f>VLOOKUP(H89,Results!A$8:$G$60,3,FALSE)</f>
        <v>#N/A</v>
      </c>
      <c r="J89" s="99" t="e">
        <f>VLOOKUP(H89,Results!$A$8:$G$60,2,FALSE)</f>
        <v>#N/A</v>
      </c>
      <c r="K89" s="99" t="e">
        <f>VLOOKUP(H89,Results!$A$8:$G$60,4,FALSE)</f>
        <v>#N/A</v>
      </c>
      <c r="L89" s="99" t="e">
        <f>VLOOKUP(H89,Results!$A$8:$G$60,7,FALSE)</f>
        <v>#N/A</v>
      </c>
    </row>
    <row r="90" spans="2:12">
      <c r="B90" s="94">
        <f>Results!A93</f>
        <v>0</v>
      </c>
      <c r="C90" s="99">
        <f>Results!C93</f>
        <v>0</v>
      </c>
      <c r="D90" s="99">
        <f>Results!B93</f>
        <v>0</v>
      </c>
      <c r="E90" s="99">
        <f>Results!D93</f>
        <v>0</v>
      </c>
      <c r="F90" s="99" t="str">
        <f>Results!G93</f>
        <v/>
      </c>
      <c r="G90" s="100" t="s">
        <v>389</v>
      </c>
      <c r="H90" s="101" t="e">
        <f>VLOOKUP(B90,Results!$A$8:$AG$60,23,FALSE)</f>
        <v>#N/A</v>
      </c>
      <c r="I90" s="99" t="e">
        <f>VLOOKUP(H90,Results!A$8:$G$60,3,FALSE)</f>
        <v>#N/A</v>
      </c>
      <c r="J90" s="99" t="e">
        <f>VLOOKUP(H90,Results!$A$8:$G$60,2,FALSE)</f>
        <v>#N/A</v>
      </c>
      <c r="K90" s="99" t="e">
        <f>VLOOKUP(H90,Results!$A$8:$G$60,4,FALSE)</f>
        <v>#N/A</v>
      </c>
      <c r="L90" s="99" t="e">
        <f>VLOOKUP(H90,Results!$A$8:$G$60,7,FALSE)</f>
        <v>#N/A</v>
      </c>
    </row>
    <row r="91" spans="2:12">
      <c r="B91" s="94">
        <f>Results!A94</f>
        <v>0</v>
      </c>
      <c r="C91" s="99">
        <f>Results!C94</f>
        <v>0</v>
      </c>
      <c r="D91" s="99">
        <f>Results!B94</f>
        <v>0</v>
      </c>
      <c r="E91" s="99">
        <f>Results!D94</f>
        <v>0</v>
      </c>
      <c r="F91" s="99" t="str">
        <f>Results!G94</f>
        <v/>
      </c>
      <c r="G91" s="100" t="s">
        <v>389</v>
      </c>
      <c r="H91" s="101" t="e">
        <f>VLOOKUP(B91,Results!$A$8:$AG$60,23,FALSE)</f>
        <v>#N/A</v>
      </c>
      <c r="I91" s="99" t="e">
        <f>VLOOKUP(H91,Results!A$8:$G$60,3,FALSE)</f>
        <v>#N/A</v>
      </c>
      <c r="J91" s="99" t="e">
        <f>VLOOKUP(H91,Results!$A$8:$G$60,2,FALSE)</f>
        <v>#N/A</v>
      </c>
      <c r="K91" s="99" t="e">
        <f>VLOOKUP(H91,Results!$A$8:$G$60,4,FALSE)</f>
        <v>#N/A</v>
      </c>
      <c r="L91" s="99" t="e">
        <f>VLOOKUP(H91,Results!$A$8:$G$60,7,FALSE)</f>
        <v>#N/A</v>
      </c>
    </row>
    <row r="92" spans="2:12">
      <c r="B92" s="94">
        <f>Results!A95</f>
        <v>0</v>
      </c>
      <c r="C92" s="99">
        <f>Results!C95</f>
        <v>0</v>
      </c>
      <c r="D92" s="99">
        <f>Results!B95</f>
        <v>0</v>
      </c>
      <c r="E92" s="99">
        <f>Results!D95</f>
        <v>0</v>
      </c>
      <c r="F92" s="99" t="str">
        <f>Results!G95</f>
        <v/>
      </c>
      <c r="G92" s="100" t="s">
        <v>389</v>
      </c>
      <c r="H92" s="101" t="e">
        <f>VLOOKUP(B92,Results!$A$8:$AG$60,23,FALSE)</f>
        <v>#N/A</v>
      </c>
      <c r="I92" s="99" t="e">
        <f>VLOOKUP(H92,Results!A$8:$G$60,3,FALSE)</f>
        <v>#N/A</v>
      </c>
      <c r="J92" s="99" t="e">
        <f>VLOOKUP(H92,Results!$A$8:$G$60,2,FALSE)</f>
        <v>#N/A</v>
      </c>
      <c r="K92" s="99" t="e">
        <f>VLOOKUP(H92,Results!$A$8:$G$60,4,FALSE)</f>
        <v>#N/A</v>
      </c>
      <c r="L92" s="99" t="e">
        <f>VLOOKUP(H92,Results!$A$8:$G$60,7,FALSE)</f>
        <v>#N/A</v>
      </c>
    </row>
    <row r="93" spans="2:12">
      <c r="B93" s="94">
        <f>Results!A96</f>
        <v>0</v>
      </c>
      <c r="C93" s="99">
        <f>Results!C96</f>
        <v>0</v>
      </c>
      <c r="D93" s="99">
        <f>Results!B96</f>
        <v>0</v>
      </c>
      <c r="E93" s="99">
        <f>Results!D96</f>
        <v>0</v>
      </c>
      <c r="F93" s="99" t="str">
        <f>Results!G96</f>
        <v/>
      </c>
      <c r="G93" s="100" t="s">
        <v>389</v>
      </c>
      <c r="H93" s="101" t="e">
        <f>VLOOKUP(B93,Results!$A$8:$AG$60,23,FALSE)</f>
        <v>#N/A</v>
      </c>
      <c r="I93" s="99" t="e">
        <f>VLOOKUP(H93,Results!A$8:$G$60,3,FALSE)</f>
        <v>#N/A</v>
      </c>
      <c r="J93" s="99" t="e">
        <f>VLOOKUP(H93,Results!$A$8:$G$60,2,FALSE)</f>
        <v>#N/A</v>
      </c>
      <c r="K93" s="99" t="e">
        <f>VLOOKUP(H93,Results!$A$8:$G$60,4,FALSE)</f>
        <v>#N/A</v>
      </c>
      <c r="L93" s="99" t="e">
        <f>VLOOKUP(H93,Results!$A$8:$G$60,7,FALSE)</f>
        <v>#N/A</v>
      </c>
    </row>
    <row r="94" spans="2:12">
      <c r="B94" s="94">
        <f>Results!A97</f>
        <v>0</v>
      </c>
      <c r="C94" s="99">
        <f>Results!C97</f>
        <v>0</v>
      </c>
      <c r="D94" s="99">
        <f>Results!B97</f>
        <v>0</v>
      </c>
      <c r="E94" s="99">
        <f>Results!D97</f>
        <v>0</v>
      </c>
      <c r="F94" s="99" t="str">
        <f>Results!G97</f>
        <v/>
      </c>
      <c r="G94" s="100" t="s">
        <v>389</v>
      </c>
      <c r="H94" s="101" t="e">
        <f>VLOOKUP(B94,Results!$A$8:$AG$60,23,FALSE)</f>
        <v>#N/A</v>
      </c>
      <c r="I94" s="99" t="e">
        <f>VLOOKUP(H94,Results!A$8:$G$60,3,FALSE)</f>
        <v>#N/A</v>
      </c>
      <c r="J94" s="99" t="e">
        <f>VLOOKUP(H94,Results!$A$8:$G$60,2,FALSE)</f>
        <v>#N/A</v>
      </c>
      <c r="K94" s="99" t="e">
        <f>VLOOKUP(H94,Results!$A$8:$G$60,4,FALSE)</f>
        <v>#N/A</v>
      </c>
      <c r="L94" s="99" t="e">
        <f>VLOOKUP(H94,Results!$A$8:$G$60,7,FALSE)</f>
        <v>#N/A</v>
      </c>
    </row>
    <row r="95" spans="2:12">
      <c r="B95" s="94">
        <f>Results!A98</f>
        <v>0</v>
      </c>
      <c r="C95" s="99">
        <f>Results!C98</f>
        <v>0</v>
      </c>
      <c r="D95" s="99">
        <f>Results!B98</f>
        <v>0</v>
      </c>
      <c r="E95" s="99">
        <f>Results!D98</f>
        <v>0</v>
      </c>
      <c r="F95" s="99" t="str">
        <f>Results!G98</f>
        <v/>
      </c>
      <c r="G95" s="100" t="s">
        <v>389</v>
      </c>
      <c r="H95" s="101" t="e">
        <f>VLOOKUP(B95,Results!$A$8:$AG$60,23,FALSE)</f>
        <v>#N/A</v>
      </c>
      <c r="I95" s="99" t="e">
        <f>VLOOKUP(H95,Results!A$8:$G$60,3,FALSE)</f>
        <v>#N/A</v>
      </c>
      <c r="J95" s="99" t="e">
        <f>VLOOKUP(H95,Results!$A$8:$G$60,2,FALSE)</f>
        <v>#N/A</v>
      </c>
      <c r="K95" s="99" t="e">
        <f>VLOOKUP(H95,Results!$A$8:$G$60,4,FALSE)</f>
        <v>#N/A</v>
      </c>
      <c r="L95" s="99" t="e">
        <f>VLOOKUP(H95,Results!$A$8:$G$60,7,FALSE)</f>
        <v>#N/A</v>
      </c>
    </row>
    <row r="96" spans="2:12">
      <c r="B96" s="94">
        <f>Results!A99</f>
        <v>0</v>
      </c>
      <c r="C96" s="99">
        <f>Results!C99</f>
        <v>0</v>
      </c>
      <c r="D96" s="99">
        <f>Results!B99</f>
        <v>0</v>
      </c>
      <c r="E96" s="99">
        <f>Results!D99</f>
        <v>0</v>
      </c>
      <c r="F96" s="99" t="str">
        <f>Results!G99</f>
        <v/>
      </c>
      <c r="G96" s="100" t="s">
        <v>389</v>
      </c>
      <c r="H96" s="101" t="e">
        <f>VLOOKUP(B96,Results!$A$8:$AG$60,23,FALSE)</f>
        <v>#N/A</v>
      </c>
      <c r="I96" s="99" t="e">
        <f>VLOOKUP(H96,Results!A$8:$G$60,3,FALSE)</f>
        <v>#N/A</v>
      </c>
      <c r="J96" s="99" t="e">
        <f>VLOOKUP(H96,Results!$A$8:$G$60,2,FALSE)</f>
        <v>#N/A</v>
      </c>
      <c r="K96" s="99" t="e">
        <f>VLOOKUP(H96,Results!$A$8:$G$60,4,FALSE)</f>
        <v>#N/A</v>
      </c>
      <c r="L96" s="99" t="e">
        <f>VLOOKUP(H96,Results!$A$8:$G$60,7,FALSE)</f>
        <v>#N/A</v>
      </c>
    </row>
    <row r="97" spans="2:12">
      <c r="B97" s="94">
        <f>Results!A100</f>
        <v>0</v>
      </c>
      <c r="C97" s="99">
        <f>Results!C100</f>
        <v>0</v>
      </c>
      <c r="D97" s="99">
        <f>Results!B100</f>
        <v>0</v>
      </c>
      <c r="E97" s="99">
        <f>Results!D100</f>
        <v>0</v>
      </c>
      <c r="F97" s="99" t="str">
        <f>Results!G100</f>
        <v/>
      </c>
      <c r="G97" s="100" t="s">
        <v>389</v>
      </c>
      <c r="H97" s="101" t="e">
        <f>VLOOKUP(B97,Results!$A$8:$AG$60,23,FALSE)</f>
        <v>#N/A</v>
      </c>
      <c r="I97" s="99" t="e">
        <f>VLOOKUP(H97,Results!A$8:$G$60,3,FALSE)</f>
        <v>#N/A</v>
      </c>
      <c r="J97" s="99" t="e">
        <f>VLOOKUP(H97,Results!$A$8:$G$60,2,FALSE)</f>
        <v>#N/A</v>
      </c>
      <c r="K97" s="99" t="e">
        <f>VLOOKUP(H97,Results!$A$8:$G$60,4,FALSE)</f>
        <v>#N/A</v>
      </c>
      <c r="L97" s="99" t="e">
        <f>VLOOKUP(H97,Results!$A$8:$G$60,7,FALSE)</f>
        <v>#N/A</v>
      </c>
    </row>
    <row r="98" spans="2:12">
      <c r="B98" s="94">
        <f>Results!A101</f>
        <v>0</v>
      </c>
      <c r="C98" s="99">
        <f>Results!C101</f>
        <v>0</v>
      </c>
      <c r="D98" s="99">
        <f>Results!B101</f>
        <v>0</v>
      </c>
      <c r="E98" s="99">
        <f>Results!D101</f>
        <v>0</v>
      </c>
      <c r="F98" s="99" t="str">
        <f>Results!G101</f>
        <v/>
      </c>
      <c r="G98" s="100" t="s">
        <v>389</v>
      </c>
      <c r="H98" s="101" t="e">
        <f>VLOOKUP(B98,Results!$A$8:$AG$60,23,FALSE)</f>
        <v>#N/A</v>
      </c>
      <c r="I98" s="99" t="e">
        <f>VLOOKUP(H98,Results!A$8:$G$60,3,FALSE)</f>
        <v>#N/A</v>
      </c>
      <c r="J98" s="99" t="e">
        <f>VLOOKUP(H98,Results!$A$8:$G$60,2,FALSE)</f>
        <v>#N/A</v>
      </c>
      <c r="K98" s="99" t="e">
        <f>VLOOKUP(H98,Results!$A$8:$G$60,4,FALSE)</f>
        <v>#N/A</v>
      </c>
      <c r="L98" s="99" t="e">
        <f>VLOOKUP(H98,Results!$A$8:$G$60,7,FALSE)</f>
        <v>#N/A</v>
      </c>
    </row>
    <row r="99" spans="2:12">
      <c r="B99" s="94">
        <f>Results!A102</f>
        <v>0</v>
      </c>
      <c r="C99" s="99">
        <f>Results!C102</f>
        <v>0</v>
      </c>
      <c r="D99" s="99">
        <f>Results!B102</f>
        <v>0</v>
      </c>
      <c r="E99" s="99">
        <f>Results!D102</f>
        <v>0</v>
      </c>
      <c r="F99" s="99" t="str">
        <f>Results!G102</f>
        <v/>
      </c>
      <c r="G99" s="100" t="s">
        <v>389</v>
      </c>
      <c r="H99" s="101" t="e">
        <f>VLOOKUP(B99,Results!$A$8:$AG$60,23,FALSE)</f>
        <v>#N/A</v>
      </c>
      <c r="I99" s="99" t="e">
        <f>VLOOKUP(H99,Results!A$8:$G$60,3,FALSE)</f>
        <v>#N/A</v>
      </c>
      <c r="J99" s="99" t="e">
        <f>VLOOKUP(H99,Results!$A$8:$G$60,2,FALSE)</f>
        <v>#N/A</v>
      </c>
      <c r="K99" s="99" t="e">
        <f>VLOOKUP(H99,Results!$A$8:$G$60,4,FALSE)</f>
        <v>#N/A</v>
      </c>
      <c r="L99" s="99" t="e">
        <f>VLOOKUP(H99,Results!$A$8:$G$60,7,FALSE)</f>
        <v>#N/A</v>
      </c>
    </row>
    <row r="100" spans="2:12">
      <c r="B100" s="94">
        <f>Results!A103</f>
        <v>0</v>
      </c>
      <c r="C100" s="99">
        <f>Results!C103</f>
        <v>0</v>
      </c>
      <c r="D100" s="99">
        <f>Results!B103</f>
        <v>0</v>
      </c>
      <c r="E100" s="99">
        <f>Results!D103</f>
        <v>0</v>
      </c>
      <c r="F100" s="99" t="str">
        <f>Results!G103</f>
        <v/>
      </c>
      <c r="G100" s="100" t="s">
        <v>389</v>
      </c>
      <c r="H100" s="101" t="e">
        <f>VLOOKUP(B100,Results!$A$8:$AG$60,23,FALSE)</f>
        <v>#N/A</v>
      </c>
      <c r="I100" s="99" t="e">
        <f>VLOOKUP(H100,Results!A$8:$G$60,3,FALSE)</f>
        <v>#N/A</v>
      </c>
      <c r="J100" s="99" t="e">
        <f>VLOOKUP(H100,Results!$A$8:$G$60,2,FALSE)</f>
        <v>#N/A</v>
      </c>
      <c r="K100" s="99" t="e">
        <f>VLOOKUP(H100,Results!$A$8:$G$60,4,FALSE)</f>
        <v>#N/A</v>
      </c>
      <c r="L100" s="99" t="e">
        <f>VLOOKUP(H100,Results!$A$8:$G$60,7,FALSE)</f>
        <v>#N/A</v>
      </c>
    </row>
    <row r="101" spans="2:12">
      <c r="B101" s="94">
        <f>Results!A104</f>
        <v>0</v>
      </c>
      <c r="C101" s="99">
        <f>Results!C104</f>
        <v>0</v>
      </c>
      <c r="D101" s="99">
        <f>Results!B104</f>
        <v>0</v>
      </c>
      <c r="E101" s="99">
        <f>Results!D104</f>
        <v>0</v>
      </c>
      <c r="F101" s="99" t="str">
        <f>Results!G104</f>
        <v/>
      </c>
      <c r="G101" s="100" t="s">
        <v>389</v>
      </c>
      <c r="H101" s="101" t="e">
        <f>VLOOKUP(B101,Results!$A$8:$AG$60,23,FALSE)</f>
        <v>#N/A</v>
      </c>
      <c r="I101" s="99" t="e">
        <f>VLOOKUP(H101,Results!A$8:$G$60,3,FALSE)</f>
        <v>#N/A</v>
      </c>
      <c r="J101" s="99" t="e">
        <f>VLOOKUP(H101,Results!$A$8:$G$60,2,FALSE)</f>
        <v>#N/A</v>
      </c>
      <c r="K101" s="99" t="e">
        <f>VLOOKUP(H101,Results!$A$8:$G$60,4,FALSE)</f>
        <v>#N/A</v>
      </c>
      <c r="L101" s="99" t="e">
        <f>VLOOKUP(H101,Results!$A$8:$G$60,7,FALSE)</f>
        <v>#N/A</v>
      </c>
    </row>
    <row r="102" spans="2:12">
      <c r="B102" s="94">
        <f>Results!A105</f>
        <v>0</v>
      </c>
      <c r="C102" s="99">
        <f>Results!C105</f>
        <v>0</v>
      </c>
      <c r="D102" s="99">
        <f>Results!B105</f>
        <v>0</v>
      </c>
      <c r="E102" s="99">
        <f>Results!D105</f>
        <v>0</v>
      </c>
      <c r="F102" s="99" t="str">
        <f>Results!G105</f>
        <v/>
      </c>
      <c r="G102" s="100" t="s">
        <v>389</v>
      </c>
      <c r="H102" s="101" t="e">
        <f>VLOOKUP(B102,Results!$A$8:$AG$60,23,FALSE)</f>
        <v>#N/A</v>
      </c>
      <c r="I102" s="99" t="e">
        <f>VLOOKUP(H102,Results!A$8:$G$60,3,FALSE)</f>
        <v>#N/A</v>
      </c>
      <c r="J102" s="99" t="e">
        <f>VLOOKUP(H102,Results!$A$8:$G$60,2,FALSE)</f>
        <v>#N/A</v>
      </c>
      <c r="K102" s="99" t="e">
        <f>VLOOKUP(H102,Results!$A$8:$G$60,4,FALSE)</f>
        <v>#N/A</v>
      </c>
      <c r="L102" s="99" t="e">
        <f>VLOOKUP(H102,Results!$A$8:$G$60,7,FALSE)</f>
        <v>#N/A</v>
      </c>
    </row>
    <row r="103" spans="2:12">
      <c r="B103" s="94">
        <f>Results!A106</f>
        <v>0</v>
      </c>
      <c r="C103" s="99">
        <f>Results!C106</f>
        <v>0</v>
      </c>
      <c r="D103" s="99">
        <f>Results!B106</f>
        <v>0</v>
      </c>
      <c r="E103" s="99">
        <f>Results!D106</f>
        <v>0</v>
      </c>
      <c r="F103" s="99" t="str">
        <f>Results!G106</f>
        <v/>
      </c>
      <c r="G103" s="100" t="s">
        <v>389</v>
      </c>
      <c r="H103" s="101" t="e">
        <f>VLOOKUP(B103,Results!$A$8:$AG$60,23,FALSE)</f>
        <v>#N/A</v>
      </c>
      <c r="I103" s="99" t="e">
        <f>VLOOKUP(H103,Results!A$8:$G$60,3,FALSE)</f>
        <v>#N/A</v>
      </c>
      <c r="J103" s="99" t="e">
        <f>VLOOKUP(H103,Results!$A$8:$G$60,2,FALSE)</f>
        <v>#N/A</v>
      </c>
      <c r="K103" s="99" t="e">
        <f>VLOOKUP(H103,Results!$A$8:$G$60,4,FALSE)</f>
        <v>#N/A</v>
      </c>
      <c r="L103" s="99" t="e">
        <f>VLOOKUP(H103,Results!$A$8:$G$60,7,FALSE)</f>
        <v>#N/A</v>
      </c>
    </row>
    <row r="104" spans="2:12">
      <c r="B104" s="94">
        <f>Results!A107</f>
        <v>0</v>
      </c>
      <c r="C104" s="99">
        <f>Results!C107</f>
        <v>0</v>
      </c>
      <c r="D104" s="99">
        <f>Results!B107</f>
        <v>0</v>
      </c>
      <c r="E104" s="99">
        <f>Results!D107</f>
        <v>0</v>
      </c>
      <c r="F104" s="99" t="str">
        <f>Results!G107</f>
        <v/>
      </c>
      <c r="G104" s="100" t="s">
        <v>389</v>
      </c>
      <c r="H104" s="101" t="e">
        <f>VLOOKUP(B104,Results!$A$8:$AG$60,23,FALSE)</f>
        <v>#N/A</v>
      </c>
      <c r="I104" s="99" t="e">
        <f>VLOOKUP(H104,Results!A$8:$G$60,3,FALSE)</f>
        <v>#N/A</v>
      </c>
      <c r="J104" s="99" t="e">
        <f>VLOOKUP(H104,Results!$A$8:$G$60,2,FALSE)</f>
        <v>#N/A</v>
      </c>
      <c r="K104" s="99" t="e">
        <f>VLOOKUP(H104,Results!$A$8:$G$60,4,FALSE)</f>
        <v>#N/A</v>
      </c>
      <c r="L104" s="99" t="e">
        <f>VLOOKUP(H104,Results!$A$8:$G$60,7,FALSE)</f>
        <v>#N/A</v>
      </c>
    </row>
  </sheetData>
  <autoFilter ref="M1:M69"/>
  <pageMargins left="0.7" right="0.7" top="0.75" bottom="0.75" header="0.3" footer="0.3"/>
  <pageSetup paperSize="9" scale="84" orientation="landscape" r:id="rId1"/>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M104"/>
  <sheetViews>
    <sheetView workbookViewId="0">
      <selection activeCell="B5" sqref="B5"/>
    </sheetView>
  </sheetViews>
  <sheetFormatPr defaultRowHeight="12.75"/>
  <cols>
    <col min="1" max="1" width="9" style="93"/>
    <col min="2" max="2" width="5" style="93" bestFit="1" customWidth="1"/>
    <col min="3" max="3" width="19.5" style="93" bestFit="1" customWidth="1"/>
    <col min="4" max="4" width="14.625" style="93" bestFit="1" customWidth="1"/>
    <col min="5" max="5" width="13.625" style="93" bestFit="1" customWidth="1"/>
    <col min="6" max="6" width="29.25" style="93" bestFit="1" customWidth="1"/>
    <col min="7" max="7" width="5.75" style="93" bestFit="1" customWidth="1"/>
    <col min="8" max="12" width="9.25" style="93" customWidth="1"/>
    <col min="13" max="13" width="10.625" style="93" hidden="1" customWidth="1"/>
    <col min="14" max="16384" width="9" style="93"/>
  </cols>
  <sheetData>
    <row r="1" spans="1:13">
      <c r="A1" s="96"/>
      <c r="C1" s="96"/>
      <c r="G1" s="96"/>
    </row>
    <row r="2" spans="1:13">
      <c r="A2" s="96"/>
      <c r="C2" s="93">
        <f>Results!B3</f>
        <v>0</v>
      </c>
      <c r="E2" s="97" t="s">
        <v>393</v>
      </c>
      <c r="G2" s="96"/>
    </row>
    <row r="3" spans="1:13">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VLOOKUP(B5,Results!$A$8:$AG$60,30,FALSE)</f>
        <v>#N/A</v>
      </c>
      <c r="I5" s="99" t="e">
        <f>VLOOKUP(H5,Results!A$8:$G$60,3,FALSE)</f>
        <v>#N/A</v>
      </c>
      <c r="J5" s="99" t="e">
        <f>VLOOKUP(H5,Results!$A$8:$G$60,2,FALSE)</f>
        <v>#N/A</v>
      </c>
      <c r="K5" s="99" t="e">
        <f>VLOOKUP(H5,Results!$A$8:$G$60,4,FALSE)</f>
        <v>#N/A</v>
      </c>
      <c r="L5" s="99" t="e">
        <f>VLOOKUP(H5,Results!$A$8:$G$60,7,FALSE)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VLOOKUP(B6,Results!$A$8:$AG$60,30,FALSE)</f>
        <v>#N/A</v>
      </c>
      <c r="I6" s="99" t="e">
        <f>VLOOKUP(H6,Results!A$8:$G$60,3,FALSE)</f>
        <v>#N/A</v>
      </c>
      <c r="J6" s="99" t="e">
        <f>VLOOKUP(H6,Results!$A$8:$G$60,2,FALSE)</f>
        <v>#N/A</v>
      </c>
      <c r="K6" s="99" t="e">
        <f>VLOOKUP(H6,Results!$A$8:$G$60,4,FALSE)</f>
        <v>#N/A</v>
      </c>
      <c r="L6" s="99" t="e">
        <f>VLOOKUP(H6,Results!$A$8:$G$60,7,FALSE)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VLOOKUP(B7,Results!$A$8:$AG$60,30,FALSE)</f>
        <v>#N/A</v>
      </c>
      <c r="I7" s="99" t="e">
        <f>VLOOKUP(H7,Results!A$8:$G$60,3,FALSE)</f>
        <v>#N/A</v>
      </c>
      <c r="J7" s="99" t="e">
        <f>VLOOKUP(H7,Results!$A$8:$G$60,2,FALSE)</f>
        <v>#N/A</v>
      </c>
      <c r="K7" s="99" t="e">
        <f>VLOOKUP(H7,Results!$A$8:$G$60,4,FALSE)</f>
        <v>#N/A</v>
      </c>
      <c r="L7" s="99" t="e">
        <f>VLOOKUP(H7,Results!$A$8:$G$60,7,FALSE)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VLOOKUP(B8,Results!$A$8:$AG$60,30,FALSE)</f>
        <v>#N/A</v>
      </c>
      <c r="I8" s="99" t="e">
        <f>VLOOKUP(H8,Results!A$8:$G$60,3,FALSE)</f>
        <v>#N/A</v>
      </c>
      <c r="J8" s="99" t="e">
        <f>VLOOKUP(H8,Results!$A$8:$G$60,2,FALSE)</f>
        <v>#N/A</v>
      </c>
      <c r="K8" s="99" t="e">
        <f>VLOOKUP(H8,Results!$A$8:$G$60,4,FALSE)</f>
        <v>#N/A</v>
      </c>
      <c r="L8" s="99" t="e">
        <f>VLOOKUP(H8,Results!$A$8:$G$60,7,FALSE)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VLOOKUP(B9,Results!$A$8:$AG$60,30,FALSE)</f>
        <v>#N/A</v>
      </c>
      <c r="I9" s="99" t="e">
        <f>VLOOKUP(H9,Results!A$8:$G$60,3,FALSE)</f>
        <v>#N/A</v>
      </c>
      <c r="J9" s="99" t="e">
        <f>VLOOKUP(H9,Results!$A$8:$G$60,2,FALSE)</f>
        <v>#N/A</v>
      </c>
      <c r="K9" s="99" t="e">
        <f>VLOOKUP(H9,Results!$A$8:$G$60,4,FALSE)</f>
        <v>#N/A</v>
      </c>
      <c r="L9" s="99" t="e">
        <f>VLOOKUP(H9,Results!$A$8:$G$60,7,FALSE)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VLOOKUP(B10,Results!$A$8:$AG$60,30,FALSE)</f>
        <v>#N/A</v>
      </c>
      <c r="I10" s="99" t="e">
        <f>VLOOKUP(H10,Results!A$8:$G$60,3,FALSE)</f>
        <v>#N/A</v>
      </c>
      <c r="J10" s="99" t="e">
        <f>VLOOKUP(H10,Results!$A$8:$G$60,2,FALSE)</f>
        <v>#N/A</v>
      </c>
      <c r="K10" s="99" t="e">
        <f>VLOOKUP(H10,Results!$A$8:$G$60,4,FALSE)</f>
        <v>#N/A</v>
      </c>
      <c r="L10" s="99" t="e">
        <f>VLOOKUP(H10,Results!$A$8:$G$60,7,FALSE)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VLOOKUP(B11,Results!$A$8:$AG$60,30,FALSE)</f>
        <v>#N/A</v>
      </c>
      <c r="I11" s="99" t="e">
        <f>VLOOKUP(H11,Results!A$8:$G$60,3,FALSE)</f>
        <v>#N/A</v>
      </c>
      <c r="J11" s="99" t="e">
        <f>VLOOKUP(H11,Results!$A$8:$G$60,2,FALSE)</f>
        <v>#N/A</v>
      </c>
      <c r="K11" s="99" t="e">
        <f>VLOOKUP(H11,Results!$A$8:$G$60,4,FALSE)</f>
        <v>#N/A</v>
      </c>
      <c r="L11" s="99" t="e">
        <f>VLOOKUP(H11,Results!$A$8:$G$60,7,FALSE)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VLOOKUP(B12,Results!$A$8:$AG$60,30,FALSE)</f>
        <v>#N/A</v>
      </c>
      <c r="I12" s="99" t="e">
        <f>VLOOKUP(H12,Results!A$8:$G$60,3,FALSE)</f>
        <v>#N/A</v>
      </c>
      <c r="J12" s="99" t="e">
        <f>VLOOKUP(H12,Results!$A$8:$G$60,2,FALSE)</f>
        <v>#N/A</v>
      </c>
      <c r="K12" s="99" t="e">
        <f>VLOOKUP(H12,Results!$A$8:$G$60,4,FALSE)</f>
        <v>#N/A</v>
      </c>
      <c r="L12" s="99" t="e">
        <f>VLOOKUP(H12,Results!$A$8:$G$60,7,FALSE)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VLOOKUP(B13,Results!$A$8:$AG$60,30,FALSE)</f>
        <v>#N/A</v>
      </c>
      <c r="I13" s="99" t="e">
        <f>VLOOKUP(H13,Results!A$8:$G$60,3,FALSE)</f>
        <v>#N/A</v>
      </c>
      <c r="J13" s="99" t="e">
        <f>VLOOKUP(H13,Results!$A$8:$G$60,2,FALSE)</f>
        <v>#N/A</v>
      </c>
      <c r="K13" s="99" t="e">
        <f>VLOOKUP(H13,Results!$A$8:$G$60,4,FALSE)</f>
        <v>#N/A</v>
      </c>
      <c r="L13" s="99" t="e">
        <f>VLOOKUP(H13,Results!$A$8:$G$60,7,FALSE)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VLOOKUP(B14,Results!$A$8:$AG$60,30,FALSE)</f>
        <v>#N/A</v>
      </c>
      <c r="I14" s="99" t="e">
        <f>VLOOKUP(H14,Results!A$8:$G$60,3,FALSE)</f>
        <v>#N/A</v>
      </c>
      <c r="J14" s="99" t="e">
        <f>VLOOKUP(H14,Results!$A$8:$G$60,2,FALSE)</f>
        <v>#N/A</v>
      </c>
      <c r="K14" s="99" t="e">
        <f>VLOOKUP(H14,Results!$A$8:$G$60,4,FALSE)</f>
        <v>#N/A</v>
      </c>
      <c r="L14" s="99" t="e">
        <f>VLOOKUP(H14,Results!$A$8:$G$60,7,FALSE)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VLOOKUP(B15,Results!$A$8:$AG$60,30,FALSE)</f>
        <v>#N/A</v>
      </c>
      <c r="I15" s="99" t="e">
        <f>VLOOKUP(H15,Results!A$8:$G$60,3,FALSE)</f>
        <v>#N/A</v>
      </c>
      <c r="J15" s="99" t="e">
        <f>VLOOKUP(H15,Results!$A$8:$G$60,2,FALSE)</f>
        <v>#N/A</v>
      </c>
      <c r="K15" s="99" t="e">
        <f>VLOOKUP(H15,Results!$A$8:$G$60,4,FALSE)</f>
        <v>#N/A</v>
      </c>
      <c r="L15" s="99" t="e">
        <f>VLOOKUP(H15,Results!$A$8:$G$60,7,FALSE)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VLOOKUP(B16,Results!$A$8:$AG$60,30,FALSE)</f>
        <v>#N/A</v>
      </c>
      <c r="I16" s="99" t="e">
        <f>VLOOKUP(H16,Results!A$8:$G$60,3,FALSE)</f>
        <v>#N/A</v>
      </c>
      <c r="J16" s="99" t="e">
        <f>VLOOKUP(H16,Results!$A$8:$G$60,2,FALSE)</f>
        <v>#N/A</v>
      </c>
      <c r="K16" s="99" t="e">
        <f>VLOOKUP(H16,Results!$A$8:$G$60,4,FALSE)</f>
        <v>#N/A</v>
      </c>
      <c r="L16" s="99" t="e">
        <f>VLOOKUP(H16,Results!$A$8:$G$60,7,FALSE)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VLOOKUP(B17,Results!$A$8:$AG$60,30,FALSE)</f>
        <v>#N/A</v>
      </c>
      <c r="I17" s="99" t="e">
        <f>VLOOKUP(H17,Results!A$8:$G$60,3,FALSE)</f>
        <v>#N/A</v>
      </c>
      <c r="J17" s="99" t="e">
        <f>VLOOKUP(H17,Results!$A$8:$G$60,2,FALSE)</f>
        <v>#N/A</v>
      </c>
      <c r="K17" s="99" t="e">
        <f>VLOOKUP(H17,Results!$A$8:$G$60,4,FALSE)</f>
        <v>#N/A</v>
      </c>
      <c r="L17" s="99" t="e">
        <f>VLOOKUP(H17,Results!$A$8:$G$60,7,FALSE)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VLOOKUP(B18,Results!$A$8:$AG$60,30,FALSE)</f>
        <v>#N/A</v>
      </c>
      <c r="I18" s="99" t="e">
        <f>VLOOKUP(H18,Results!A$8:$G$60,3,FALSE)</f>
        <v>#N/A</v>
      </c>
      <c r="J18" s="99" t="e">
        <f>VLOOKUP(H18,Results!$A$8:$G$60,2,FALSE)</f>
        <v>#N/A</v>
      </c>
      <c r="K18" s="99" t="e">
        <f>VLOOKUP(H18,Results!$A$8:$G$60,4,FALSE)</f>
        <v>#N/A</v>
      </c>
      <c r="L18" s="99" t="e">
        <f>VLOOKUP(H18,Results!$A$8:$G$60,7,FALSE)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VLOOKUP(B19,Results!$A$8:$AG$60,30,FALSE)</f>
        <v>#N/A</v>
      </c>
      <c r="I19" s="99" t="e">
        <f>VLOOKUP(H19,Results!A$8:$G$60,3,FALSE)</f>
        <v>#N/A</v>
      </c>
      <c r="J19" s="99" t="e">
        <f>VLOOKUP(H19,Results!$A$8:$G$60,2,FALSE)</f>
        <v>#N/A</v>
      </c>
      <c r="K19" s="99" t="e">
        <f>VLOOKUP(H19,Results!$A$8:$G$60,4,FALSE)</f>
        <v>#N/A</v>
      </c>
      <c r="L19" s="99" t="e">
        <f>VLOOKUP(H19,Results!$A$8:$G$60,7,FALSE)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VLOOKUP(B20,Results!$A$8:$AG$60,30,FALSE)</f>
        <v>#N/A</v>
      </c>
      <c r="I20" s="99" t="e">
        <f>VLOOKUP(H20,Results!A$8:$G$60,3,FALSE)</f>
        <v>#N/A</v>
      </c>
      <c r="J20" s="99" t="e">
        <f>VLOOKUP(H20,Results!$A$8:$G$60,2,FALSE)</f>
        <v>#N/A</v>
      </c>
      <c r="K20" s="99" t="e">
        <f>VLOOKUP(H20,Results!$A$8:$G$60,4,FALSE)</f>
        <v>#N/A</v>
      </c>
      <c r="L20" s="99" t="e">
        <f>VLOOKUP(H20,Results!$A$8:$G$60,7,FALSE)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VLOOKUP(B21,Results!$A$8:$AG$60,30,FALSE)</f>
        <v>#N/A</v>
      </c>
      <c r="I21" s="99" t="e">
        <f>VLOOKUP(H21,Results!A$8:$G$60,3,FALSE)</f>
        <v>#N/A</v>
      </c>
      <c r="J21" s="99" t="e">
        <f>VLOOKUP(H21,Results!$A$8:$G$60,2,FALSE)</f>
        <v>#N/A</v>
      </c>
      <c r="K21" s="99" t="e">
        <f>VLOOKUP(H21,Results!$A$8:$G$60,4,FALSE)</f>
        <v>#N/A</v>
      </c>
      <c r="L21" s="99" t="e">
        <f>VLOOKUP(H21,Results!$A$8:$G$60,7,FALSE)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VLOOKUP(B22,Results!$A$8:$AG$60,30,FALSE)</f>
        <v>#N/A</v>
      </c>
      <c r="I22" s="99" t="e">
        <f>VLOOKUP(H22,Results!A$8:$G$60,3,FALSE)</f>
        <v>#N/A</v>
      </c>
      <c r="J22" s="99" t="e">
        <f>VLOOKUP(H22,Results!$A$8:$G$60,2,FALSE)</f>
        <v>#N/A</v>
      </c>
      <c r="K22" s="99" t="e">
        <f>VLOOKUP(H22,Results!$A$8:$G$60,4,FALSE)</f>
        <v>#N/A</v>
      </c>
      <c r="L22" s="99" t="e">
        <f>VLOOKUP(H22,Results!$A$8:$G$60,7,FALSE)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VLOOKUP(B23,Results!$A$8:$AG$60,30,FALSE)</f>
        <v>#N/A</v>
      </c>
      <c r="I23" s="99" t="e">
        <f>VLOOKUP(H23,Results!A$8:$G$60,3,FALSE)</f>
        <v>#N/A</v>
      </c>
      <c r="J23" s="99" t="e">
        <f>VLOOKUP(H23,Results!$A$8:$G$60,2,FALSE)</f>
        <v>#N/A</v>
      </c>
      <c r="K23" s="99" t="e">
        <f>VLOOKUP(H23,Results!$A$8:$G$60,4,FALSE)</f>
        <v>#N/A</v>
      </c>
      <c r="L23" s="99" t="e">
        <f>VLOOKUP(H23,Results!$A$8:$G$60,7,FALSE)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VLOOKUP(B24,Results!$A$8:$AG$60,30,FALSE)</f>
        <v>#N/A</v>
      </c>
      <c r="I24" s="99" t="e">
        <f>VLOOKUP(H24,Results!A$8:$G$60,3,FALSE)</f>
        <v>#N/A</v>
      </c>
      <c r="J24" s="99" t="e">
        <f>VLOOKUP(H24,Results!$A$8:$G$60,2,FALSE)</f>
        <v>#N/A</v>
      </c>
      <c r="K24" s="99" t="e">
        <f>VLOOKUP(H24,Results!$A$8:$G$60,4,FALSE)</f>
        <v>#N/A</v>
      </c>
      <c r="L24" s="99" t="e">
        <f>VLOOKUP(H24,Results!$A$8:$G$60,7,FALSE)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VLOOKUP(B25,Results!$A$8:$AG$60,30,FALSE)</f>
        <v>#N/A</v>
      </c>
      <c r="I25" s="99" t="e">
        <f>VLOOKUP(H25,Results!A$8:$G$60,3,FALSE)</f>
        <v>#N/A</v>
      </c>
      <c r="J25" s="99" t="e">
        <f>VLOOKUP(H25,Results!$A$8:$G$60,2,FALSE)</f>
        <v>#N/A</v>
      </c>
      <c r="K25" s="99" t="e">
        <f>VLOOKUP(H25,Results!$A$8:$G$60,4,FALSE)</f>
        <v>#N/A</v>
      </c>
      <c r="L25" s="99" t="e">
        <f>VLOOKUP(H25,Results!$A$8:$G$60,7,FALSE)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VLOOKUP(B26,Results!$A$8:$AG$60,30,FALSE)</f>
        <v>#N/A</v>
      </c>
      <c r="I26" s="99" t="e">
        <f>VLOOKUP(H26,Results!A$8:$G$60,3,FALSE)</f>
        <v>#N/A</v>
      </c>
      <c r="J26" s="99" t="e">
        <f>VLOOKUP(H26,Results!$A$8:$G$60,2,FALSE)</f>
        <v>#N/A</v>
      </c>
      <c r="K26" s="99" t="e">
        <f>VLOOKUP(H26,Results!$A$8:$G$60,4,FALSE)</f>
        <v>#N/A</v>
      </c>
      <c r="L26" s="99" t="e">
        <f>VLOOKUP(H26,Results!$A$8:$G$60,7,FALSE)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VLOOKUP(B27,Results!$A$8:$AG$60,30,FALSE)</f>
        <v>#N/A</v>
      </c>
      <c r="I27" s="99" t="e">
        <f>VLOOKUP(H27,Results!A$8:$G$60,3,FALSE)</f>
        <v>#N/A</v>
      </c>
      <c r="J27" s="99" t="e">
        <f>VLOOKUP(H27,Results!$A$8:$G$60,2,FALSE)</f>
        <v>#N/A</v>
      </c>
      <c r="K27" s="99" t="e">
        <f>VLOOKUP(H27,Results!$A$8:$G$60,4,FALSE)</f>
        <v>#N/A</v>
      </c>
      <c r="L27" s="99" t="e">
        <f>VLOOKUP(H27,Results!$A$8:$G$60,7,FALSE)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VLOOKUP(B28,Results!$A$8:$AG$60,30,FALSE)</f>
        <v>#N/A</v>
      </c>
      <c r="I28" s="99" t="e">
        <f>VLOOKUP(H28,Results!A$8:$G$60,3,FALSE)</f>
        <v>#N/A</v>
      </c>
      <c r="J28" s="99" t="e">
        <f>VLOOKUP(H28,Results!$A$8:$G$60,2,FALSE)</f>
        <v>#N/A</v>
      </c>
      <c r="K28" s="99" t="e">
        <f>VLOOKUP(H28,Results!$A$8:$G$60,4,FALSE)</f>
        <v>#N/A</v>
      </c>
      <c r="L28" s="99" t="e">
        <f>VLOOKUP(H28,Results!$A$8:$G$60,7,FALSE)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VLOOKUP(B29,Results!$A$8:$AG$60,30,FALSE)</f>
        <v>#N/A</v>
      </c>
      <c r="I29" s="99" t="e">
        <f>VLOOKUP(H29,Results!A$8:$G$60,3,FALSE)</f>
        <v>#N/A</v>
      </c>
      <c r="J29" s="99" t="e">
        <f>VLOOKUP(H29,Results!$A$8:$G$60,2,FALSE)</f>
        <v>#N/A</v>
      </c>
      <c r="K29" s="99" t="e">
        <f>VLOOKUP(H29,Results!$A$8:$G$60,4,FALSE)</f>
        <v>#N/A</v>
      </c>
      <c r="L29" s="99" t="e">
        <f>VLOOKUP(H29,Results!$A$8:$G$60,7,FALSE)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VLOOKUP(B30,Results!$A$8:$AG$60,30,FALSE)</f>
        <v>#N/A</v>
      </c>
      <c r="I30" s="99" t="e">
        <f>VLOOKUP(H30,Results!A$8:$G$60,3,FALSE)</f>
        <v>#N/A</v>
      </c>
      <c r="J30" s="99" t="e">
        <f>VLOOKUP(H30,Results!$A$8:$G$60,2,FALSE)</f>
        <v>#N/A</v>
      </c>
      <c r="K30" s="99" t="e">
        <f>VLOOKUP(H30,Results!$A$8:$G$60,4,FALSE)</f>
        <v>#N/A</v>
      </c>
      <c r="L30" s="99" t="e">
        <f>VLOOKUP(H30,Results!$A$8:$G$60,7,FALSE)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VLOOKUP(B31,Results!$A$8:$AG$60,30,FALSE)</f>
        <v>#N/A</v>
      </c>
      <c r="I31" s="99" t="e">
        <f>VLOOKUP(H31,Results!A$8:$G$60,3,FALSE)</f>
        <v>#N/A</v>
      </c>
      <c r="J31" s="99" t="e">
        <f>VLOOKUP(H31,Results!$A$8:$G$60,2,FALSE)</f>
        <v>#N/A</v>
      </c>
      <c r="K31" s="99" t="e">
        <f>VLOOKUP(H31,Results!$A$8:$G$60,4,FALSE)</f>
        <v>#N/A</v>
      </c>
      <c r="L31" s="99" t="e">
        <f>VLOOKUP(H31,Results!$A$8:$G$60,7,FALSE)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VLOOKUP(B32,Results!$A$8:$AG$60,30,FALSE)</f>
        <v>#N/A</v>
      </c>
      <c r="I32" s="99" t="e">
        <f>VLOOKUP(H32,Results!A$8:$G$60,3,FALSE)</f>
        <v>#N/A</v>
      </c>
      <c r="J32" s="99" t="e">
        <f>VLOOKUP(H32,Results!$A$8:$G$60,2,FALSE)</f>
        <v>#N/A</v>
      </c>
      <c r="K32" s="99" t="e">
        <f>VLOOKUP(H32,Results!$A$8:$G$60,4,FALSE)</f>
        <v>#N/A</v>
      </c>
      <c r="L32" s="99" t="e">
        <f>VLOOKUP(H32,Results!$A$8:$G$60,7,FALSE)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VLOOKUP(B33,Results!$A$8:$AG$60,30,FALSE)</f>
        <v>#N/A</v>
      </c>
      <c r="I33" s="99" t="e">
        <f>VLOOKUP(H33,Results!A$8:$G$60,3,FALSE)</f>
        <v>#N/A</v>
      </c>
      <c r="J33" s="99" t="e">
        <f>VLOOKUP(H33,Results!$A$8:$G$60,2,FALSE)</f>
        <v>#N/A</v>
      </c>
      <c r="K33" s="99" t="e">
        <f>VLOOKUP(H33,Results!$A$8:$G$60,4,FALSE)</f>
        <v>#N/A</v>
      </c>
      <c r="L33" s="99" t="e">
        <f>VLOOKUP(H33,Results!$A$8:$G$60,7,FALSE)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VLOOKUP(B34,Results!$A$8:$AG$60,30,FALSE)</f>
        <v>#N/A</v>
      </c>
      <c r="I34" s="99" t="e">
        <f>VLOOKUP(H34,Results!A$8:$G$60,3,FALSE)</f>
        <v>#N/A</v>
      </c>
      <c r="J34" s="99" t="e">
        <f>VLOOKUP(H34,Results!$A$8:$G$60,2,FALSE)</f>
        <v>#N/A</v>
      </c>
      <c r="K34" s="99" t="e">
        <f>VLOOKUP(H34,Results!$A$8:$G$60,4,FALSE)</f>
        <v>#N/A</v>
      </c>
      <c r="L34" s="99" t="e">
        <f>VLOOKUP(H34,Results!$A$8:$G$60,7,FALSE)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VLOOKUP(B35,Results!$A$8:$AG$60,30,FALSE)</f>
        <v>#N/A</v>
      </c>
      <c r="I35" s="99" t="e">
        <f>VLOOKUP(H35,Results!A$8:$G$60,3,FALSE)</f>
        <v>#N/A</v>
      </c>
      <c r="J35" s="99" t="e">
        <f>VLOOKUP(H35,Results!$A$8:$G$60,2,FALSE)</f>
        <v>#N/A</v>
      </c>
      <c r="K35" s="99" t="e">
        <f>VLOOKUP(H35,Results!$A$8:$G$60,4,FALSE)</f>
        <v>#N/A</v>
      </c>
      <c r="L35" s="99" t="e">
        <f>VLOOKUP(H35,Results!$A$8:$G$60,7,FALSE)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VLOOKUP(B36,Results!$A$8:$AG$60,30,FALSE)</f>
        <v>#N/A</v>
      </c>
      <c r="I36" s="99" t="e">
        <f>VLOOKUP(H36,Results!A$8:$G$60,3,FALSE)</f>
        <v>#N/A</v>
      </c>
      <c r="J36" s="99" t="e">
        <f>VLOOKUP(H36,Results!$A$8:$G$60,2,FALSE)</f>
        <v>#N/A</v>
      </c>
      <c r="K36" s="99" t="e">
        <f>VLOOKUP(H36,Results!$A$8:$G$60,4,FALSE)</f>
        <v>#N/A</v>
      </c>
      <c r="L36" s="99" t="e">
        <f>VLOOKUP(H36,Results!$A$8:$G$60,7,FALSE)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VLOOKUP(B37,Results!$A$8:$AG$60,30,FALSE)</f>
        <v>#N/A</v>
      </c>
      <c r="I37" s="99" t="e">
        <f>VLOOKUP(H37,Results!A$8:$G$60,3,FALSE)</f>
        <v>#N/A</v>
      </c>
      <c r="J37" s="99" t="e">
        <f>VLOOKUP(H37,Results!$A$8:$G$60,2,FALSE)</f>
        <v>#N/A</v>
      </c>
      <c r="K37" s="99" t="e">
        <f>VLOOKUP(H37,Results!$A$8:$G$60,4,FALSE)</f>
        <v>#N/A</v>
      </c>
      <c r="L37" s="99" t="e">
        <f>VLOOKUP(H37,Results!$A$8:$G$60,7,FALSE)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VLOOKUP(B38,Results!$A$8:$AG$60,30,FALSE)</f>
        <v>#N/A</v>
      </c>
      <c r="I38" s="99" t="e">
        <f>VLOOKUP(H38,Results!A$8:$G$60,3,FALSE)</f>
        <v>#N/A</v>
      </c>
      <c r="J38" s="99" t="e">
        <f>VLOOKUP(H38,Results!$A$8:$G$60,2,FALSE)</f>
        <v>#N/A</v>
      </c>
      <c r="K38" s="99" t="e">
        <f>VLOOKUP(H38,Results!$A$8:$G$60,4,FALSE)</f>
        <v>#N/A</v>
      </c>
      <c r="L38" s="99" t="e">
        <f>VLOOKUP(H38,Results!$A$8:$G$60,7,FALSE)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VLOOKUP(B39,Results!$A$8:$AG$60,30,FALSE)</f>
        <v>#N/A</v>
      </c>
      <c r="I39" s="99" t="e">
        <f>VLOOKUP(H39,Results!A$8:$G$60,3,FALSE)</f>
        <v>#N/A</v>
      </c>
      <c r="J39" s="99" t="e">
        <f>VLOOKUP(H39,Results!$A$8:$G$60,2,FALSE)</f>
        <v>#N/A</v>
      </c>
      <c r="K39" s="99" t="e">
        <f>VLOOKUP(H39,Results!$A$8:$G$60,4,FALSE)</f>
        <v>#N/A</v>
      </c>
      <c r="L39" s="99" t="e">
        <f>VLOOKUP(H39,Results!$A$8:$G$60,7,FALSE)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VLOOKUP(B40,Results!$A$8:$AG$60,30,FALSE)</f>
        <v>#N/A</v>
      </c>
      <c r="I40" s="99" t="e">
        <f>VLOOKUP(H40,Results!A$8:$G$60,3,FALSE)</f>
        <v>#N/A</v>
      </c>
      <c r="J40" s="99" t="e">
        <f>VLOOKUP(H40,Results!$A$8:$G$60,2,FALSE)</f>
        <v>#N/A</v>
      </c>
      <c r="K40" s="99" t="e">
        <f>VLOOKUP(H40,Results!$A$8:$G$60,4,FALSE)</f>
        <v>#N/A</v>
      </c>
      <c r="L40" s="99" t="e">
        <f>VLOOKUP(H40,Results!$A$8:$G$60,7,FALSE)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VLOOKUP(B41,Results!$A$8:$AG$60,30,FALSE)</f>
        <v>#N/A</v>
      </c>
      <c r="I41" s="99" t="e">
        <f>VLOOKUP(H41,Results!A$8:$G$60,3,FALSE)</f>
        <v>#N/A</v>
      </c>
      <c r="J41" s="99" t="e">
        <f>VLOOKUP(H41,Results!$A$8:$G$60,2,FALSE)</f>
        <v>#N/A</v>
      </c>
      <c r="K41" s="99" t="e">
        <f>VLOOKUP(H41,Results!$A$8:$G$60,4,FALSE)</f>
        <v>#N/A</v>
      </c>
      <c r="L41" s="99" t="e">
        <f>VLOOKUP(H41,Results!$A$8:$G$60,7,FALSE)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VLOOKUP(B42,Results!$A$8:$AG$60,30,FALSE)</f>
        <v>#N/A</v>
      </c>
      <c r="I42" s="99" t="e">
        <f>VLOOKUP(H42,Results!A$8:$G$60,3,FALSE)</f>
        <v>#N/A</v>
      </c>
      <c r="J42" s="99" t="e">
        <f>VLOOKUP(H42,Results!$A$8:$G$60,2,FALSE)</f>
        <v>#N/A</v>
      </c>
      <c r="K42" s="99" t="e">
        <f>VLOOKUP(H42,Results!$A$8:$G$60,4,FALSE)</f>
        <v>#N/A</v>
      </c>
      <c r="L42" s="99" t="e">
        <f>VLOOKUP(H42,Results!$A$8:$G$60,7,FALSE)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VLOOKUP(B43,Results!$A$8:$AG$60,30,FALSE)</f>
        <v>#N/A</v>
      </c>
      <c r="I43" s="99" t="e">
        <f>VLOOKUP(H43,Results!A$8:$G$60,3,FALSE)</f>
        <v>#N/A</v>
      </c>
      <c r="J43" s="99" t="e">
        <f>VLOOKUP(H43,Results!$A$8:$G$60,2,FALSE)</f>
        <v>#N/A</v>
      </c>
      <c r="K43" s="99" t="e">
        <f>VLOOKUP(H43,Results!$A$8:$G$60,4,FALSE)</f>
        <v>#N/A</v>
      </c>
      <c r="L43" s="99" t="e">
        <f>VLOOKUP(H43,Results!$A$8:$G$60,7,FALSE)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VLOOKUP(B44,Results!$A$8:$AG$60,30,FALSE)</f>
        <v>#N/A</v>
      </c>
      <c r="I44" s="99" t="e">
        <f>VLOOKUP(H44,Results!A$8:$G$60,3,FALSE)</f>
        <v>#N/A</v>
      </c>
      <c r="J44" s="99" t="e">
        <f>VLOOKUP(H44,Results!$A$8:$G$60,2,FALSE)</f>
        <v>#N/A</v>
      </c>
      <c r="K44" s="99" t="e">
        <f>VLOOKUP(H44,Results!$A$8:$G$60,4,FALSE)</f>
        <v>#N/A</v>
      </c>
      <c r="L44" s="99" t="e">
        <f>VLOOKUP(H44,Results!$A$8:$G$60,7,FALSE)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VLOOKUP(B45,Results!$A$8:$AG$60,30,FALSE)</f>
        <v>#N/A</v>
      </c>
      <c r="I45" s="99" t="e">
        <f>VLOOKUP(H45,Results!A$8:$G$60,3,FALSE)</f>
        <v>#N/A</v>
      </c>
      <c r="J45" s="99" t="e">
        <f>VLOOKUP(H45,Results!$A$8:$G$60,2,FALSE)</f>
        <v>#N/A</v>
      </c>
      <c r="K45" s="99" t="e">
        <f>VLOOKUP(H45,Results!$A$8:$G$60,4,FALSE)</f>
        <v>#N/A</v>
      </c>
      <c r="L45" s="99" t="e">
        <f>VLOOKUP(H45,Results!$A$8:$G$60,7,FALSE)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VLOOKUP(B46,Results!$A$8:$AG$60,30,FALSE)</f>
        <v>#N/A</v>
      </c>
      <c r="I46" s="99" t="e">
        <f>VLOOKUP(H46,Results!A$8:$G$60,3,FALSE)</f>
        <v>#N/A</v>
      </c>
      <c r="J46" s="99" t="e">
        <f>VLOOKUP(H46,Results!$A$8:$G$60,2,FALSE)</f>
        <v>#N/A</v>
      </c>
      <c r="K46" s="99" t="e">
        <f>VLOOKUP(H46,Results!$A$8:$G$60,4,FALSE)</f>
        <v>#N/A</v>
      </c>
      <c r="L46" s="99" t="e">
        <f>VLOOKUP(H46,Results!$A$8:$G$60,7,FALSE)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VLOOKUP(B47,Results!$A$8:$AG$60,30,FALSE)</f>
        <v>#N/A</v>
      </c>
      <c r="I47" s="99" t="e">
        <f>VLOOKUP(H47,Results!A$8:$G$60,3,FALSE)</f>
        <v>#N/A</v>
      </c>
      <c r="J47" s="99" t="e">
        <f>VLOOKUP(H47,Results!$A$8:$G$60,2,FALSE)</f>
        <v>#N/A</v>
      </c>
      <c r="K47" s="99" t="e">
        <f>VLOOKUP(H47,Results!$A$8:$G$60,4,FALSE)</f>
        <v>#N/A</v>
      </c>
      <c r="L47" s="99" t="e">
        <f>VLOOKUP(H47,Results!$A$8:$G$60,7,FALSE)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VLOOKUP(B48,Results!$A$8:$AG$60,30,FALSE)</f>
        <v>#N/A</v>
      </c>
      <c r="I48" s="99" t="e">
        <f>VLOOKUP(H48,Results!A$8:$G$60,3,FALSE)</f>
        <v>#N/A</v>
      </c>
      <c r="J48" s="99" t="e">
        <f>VLOOKUP(H48,Results!$A$8:$G$60,2,FALSE)</f>
        <v>#N/A</v>
      </c>
      <c r="K48" s="99" t="e">
        <f>VLOOKUP(H48,Results!$A$8:$G$60,4,FALSE)</f>
        <v>#N/A</v>
      </c>
      <c r="L48" s="99" t="e">
        <f>VLOOKUP(H48,Results!$A$8:$G$60,7,FALSE)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VLOOKUP(B49,Results!$A$8:$AG$60,30,FALSE)</f>
        <v>#N/A</v>
      </c>
      <c r="I49" s="99" t="e">
        <f>VLOOKUP(H49,Results!A$8:$G$60,3,FALSE)</f>
        <v>#N/A</v>
      </c>
      <c r="J49" s="99" t="e">
        <f>VLOOKUP(H49,Results!$A$8:$G$60,2,FALSE)</f>
        <v>#N/A</v>
      </c>
      <c r="K49" s="99" t="e">
        <f>VLOOKUP(H49,Results!$A$8:$G$60,4,FALSE)</f>
        <v>#N/A</v>
      </c>
      <c r="L49" s="99" t="e">
        <f>VLOOKUP(H49,Results!$A$8:$G$60,7,FALSE)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VLOOKUP(B50,Results!$A$8:$AG$60,30,FALSE)</f>
        <v>#N/A</v>
      </c>
      <c r="I50" s="99" t="e">
        <f>VLOOKUP(H50,Results!A$8:$G$60,3,FALSE)</f>
        <v>#N/A</v>
      </c>
      <c r="J50" s="99" t="e">
        <f>VLOOKUP(H50,Results!$A$8:$G$60,2,FALSE)</f>
        <v>#N/A</v>
      </c>
      <c r="K50" s="99" t="e">
        <f>VLOOKUP(H50,Results!$A$8:$G$60,4,FALSE)</f>
        <v>#N/A</v>
      </c>
      <c r="L50" s="99" t="e">
        <f>VLOOKUP(H50,Results!$A$8:$G$60,7,FALSE)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VLOOKUP(B51,Results!$A$8:$AG$60,30,FALSE)</f>
        <v>#N/A</v>
      </c>
      <c r="I51" s="99" t="e">
        <f>VLOOKUP(H51,Results!A$8:$G$60,3,FALSE)</f>
        <v>#N/A</v>
      </c>
      <c r="J51" s="99" t="e">
        <f>VLOOKUP(H51,Results!$A$8:$G$60,2,FALSE)</f>
        <v>#N/A</v>
      </c>
      <c r="K51" s="99" t="e">
        <f>VLOOKUP(H51,Results!$A$8:$G$60,4,FALSE)</f>
        <v>#N/A</v>
      </c>
      <c r="L51" s="99" t="e">
        <f>VLOOKUP(H51,Results!$A$8:$G$60,7,FALSE)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VLOOKUP(B52,Results!$A$8:$AG$60,30,FALSE)</f>
        <v>#N/A</v>
      </c>
      <c r="I52" s="99" t="e">
        <f>VLOOKUP(H52,Results!A$8:$G$60,3,FALSE)</f>
        <v>#N/A</v>
      </c>
      <c r="J52" s="99" t="e">
        <f>VLOOKUP(H52,Results!$A$8:$G$60,2,FALSE)</f>
        <v>#N/A</v>
      </c>
      <c r="K52" s="99" t="e">
        <f>VLOOKUP(H52,Results!$A$8:$G$60,4,FALSE)</f>
        <v>#N/A</v>
      </c>
      <c r="L52" s="99" t="e">
        <f>VLOOKUP(H52,Results!$A$8:$G$60,7,FALSE)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VLOOKUP(B53,Results!$A$8:$AG$60,30,FALSE)</f>
        <v>#N/A</v>
      </c>
      <c r="I53" s="99" t="e">
        <f>VLOOKUP(H53,Results!A$8:$G$60,3,FALSE)</f>
        <v>#N/A</v>
      </c>
      <c r="J53" s="99" t="e">
        <f>VLOOKUP(H53,Results!$A$8:$G$60,2,FALSE)</f>
        <v>#N/A</v>
      </c>
      <c r="K53" s="99" t="e">
        <f>VLOOKUP(H53,Results!$A$8:$G$60,4,FALSE)</f>
        <v>#N/A</v>
      </c>
      <c r="L53" s="99" t="e">
        <f>VLOOKUP(H53,Results!$A$8:$G$60,7,FALSE)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VLOOKUP(B54,Results!$A$8:$AG$60,30,FALSE)</f>
        <v>#N/A</v>
      </c>
      <c r="I54" s="99" t="e">
        <f>VLOOKUP(H54,Results!A$8:$G$60,3,FALSE)</f>
        <v>#N/A</v>
      </c>
      <c r="J54" s="99" t="e">
        <f>VLOOKUP(H54,Results!$A$8:$G$60,2,FALSE)</f>
        <v>#N/A</v>
      </c>
      <c r="K54" s="99" t="e">
        <f>VLOOKUP(H54,Results!$A$8:$G$60,4,FALSE)</f>
        <v>#N/A</v>
      </c>
      <c r="L54" s="99" t="e">
        <f>VLOOKUP(H54,Results!$A$8:$G$60,7,FALSE)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VLOOKUP(B55,Results!$A$8:$AG$60,30,FALSE)</f>
        <v>#N/A</v>
      </c>
      <c r="I55" s="99" t="e">
        <f>VLOOKUP(H55,Results!A$8:$G$60,3,FALSE)</f>
        <v>#N/A</v>
      </c>
      <c r="J55" s="99" t="e">
        <f>VLOOKUP(H55,Results!$A$8:$G$60,2,FALSE)</f>
        <v>#N/A</v>
      </c>
      <c r="K55" s="99" t="e">
        <f>VLOOKUP(H55,Results!$A$8:$G$60,4,FALSE)</f>
        <v>#N/A</v>
      </c>
      <c r="L55" s="99" t="e">
        <f>VLOOKUP(H55,Results!$A$8:$G$60,7,FALSE)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VLOOKUP(B56,Results!$A$8:$AG$60,30,FALSE)</f>
        <v>#N/A</v>
      </c>
      <c r="I56" s="99" t="e">
        <f>VLOOKUP(H56,Results!A$8:$G$60,3,FALSE)</f>
        <v>#N/A</v>
      </c>
      <c r="J56" s="99" t="e">
        <f>VLOOKUP(H56,Results!$A$8:$G$60,2,FALSE)</f>
        <v>#N/A</v>
      </c>
      <c r="K56" s="99" t="e">
        <f>VLOOKUP(H56,Results!$A$8:$G$60,4,FALSE)</f>
        <v>#N/A</v>
      </c>
      <c r="L56" s="99" t="e">
        <f>VLOOKUP(H56,Results!$A$8:$G$60,7,FALSE)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VLOOKUP(B57,Results!$A$8:$AG$60,30,FALSE)</f>
        <v>#N/A</v>
      </c>
      <c r="I57" s="99" t="e">
        <f>VLOOKUP(H57,Results!A$8:$G$60,3,FALSE)</f>
        <v>#N/A</v>
      </c>
      <c r="J57" s="99" t="e">
        <f>VLOOKUP(H57,Results!$A$8:$G$60,2,FALSE)</f>
        <v>#N/A</v>
      </c>
      <c r="K57" s="99" t="e">
        <f>VLOOKUP(H57,Results!$A$8:$G$60,4,FALSE)</f>
        <v>#N/A</v>
      </c>
      <c r="L57" s="99" t="e">
        <f>VLOOKUP(H57,Results!$A$8:$G$60,7,FALSE)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VLOOKUP(B58,Results!$A$8:$AG$60,30,FALSE)</f>
        <v>#N/A</v>
      </c>
      <c r="I58" s="99" t="e">
        <f>VLOOKUP(H58,Results!A$8:$G$60,3,FALSE)</f>
        <v>#N/A</v>
      </c>
      <c r="J58" s="99" t="e">
        <f>VLOOKUP(H58,Results!$A$8:$G$60,2,FALSE)</f>
        <v>#N/A</v>
      </c>
      <c r="K58" s="99" t="e">
        <f>VLOOKUP(H58,Results!$A$8:$G$60,4,FALSE)</f>
        <v>#N/A</v>
      </c>
      <c r="L58" s="99" t="e">
        <f>VLOOKUP(H58,Results!$A$8:$G$60,7,FALSE)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VLOOKUP(B59,Results!$A$8:$AG$60,30,FALSE)</f>
        <v>#N/A</v>
      </c>
      <c r="I59" s="99" t="e">
        <f>VLOOKUP(H59,Results!A$8:$G$60,3,FALSE)</f>
        <v>#N/A</v>
      </c>
      <c r="J59" s="99" t="e">
        <f>VLOOKUP(H59,Results!$A$8:$G$60,2,FALSE)</f>
        <v>#N/A</v>
      </c>
      <c r="K59" s="99" t="e">
        <f>VLOOKUP(H59,Results!$A$8:$G$60,4,FALSE)</f>
        <v>#N/A</v>
      </c>
      <c r="L59" s="99" t="e">
        <f>VLOOKUP(H59,Results!$A$8:$G$60,7,FALSE)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VLOOKUP(B60,Results!$A$8:$AG$60,30,FALSE)</f>
        <v>#N/A</v>
      </c>
      <c r="I60" s="99" t="e">
        <f>VLOOKUP(H60,Results!A$8:$G$60,3,FALSE)</f>
        <v>#N/A</v>
      </c>
      <c r="J60" s="99" t="e">
        <f>VLOOKUP(H60,Results!$A$8:$G$60,2,FALSE)</f>
        <v>#N/A</v>
      </c>
      <c r="K60" s="99" t="e">
        <f>VLOOKUP(H60,Results!$A$8:$G$60,4,FALSE)</f>
        <v>#N/A</v>
      </c>
      <c r="L60" s="99" t="e">
        <f>VLOOKUP(H60,Results!$A$8:$G$60,7,FALSE)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VLOOKUP(B61,Results!$A$8:$AG$60,30,FALSE)</f>
        <v>#N/A</v>
      </c>
      <c r="I61" s="99" t="e">
        <f>VLOOKUP(H61,Results!A$8:$G$60,3,FALSE)</f>
        <v>#N/A</v>
      </c>
      <c r="J61" s="99" t="e">
        <f>VLOOKUP(H61,Results!$A$8:$G$60,2,FALSE)</f>
        <v>#N/A</v>
      </c>
      <c r="K61" s="99" t="e">
        <f>VLOOKUP(H61,Results!$A$8:$G$60,4,FALSE)</f>
        <v>#N/A</v>
      </c>
      <c r="L61" s="99" t="e">
        <f>VLOOKUP(H61,Results!$A$8:$G$60,7,FALSE)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VLOOKUP(B62,Results!$A$8:$AG$60,30,FALSE)</f>
        <v>#N/A</v>
      </c>
      <c r="I62" s="99" t="e">
        <f>VLOOKUP(H62,Results!A$8:$G$60,3,FALSE)</f>
        <v>#N/A</v>
      </c>
      <c r="J62" s="99" t="e">
        <f>VLOOKUP(H62,Results!$A$8:$G$60,2,FALSE)</f>
        <v>#N/A</v>
      </c>
      <c r="K62" s="99" t="e">
        <f>VLOOKUP(H62,Results!$A$8:$G$60,4,FALSE)</f>
        <v>#N/A</v>
      </c>
      <c r="L62" s="99" t="e">
        <f>VLOOKUP(H62,Results!$A$8:$G$60,7,FALSE)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VLOOKUP(B63,Results!$A$8:$AG$60,30,FALSE)</f>
        <v>#N/A</v>
      </c>
      <c r="I63" s="99" t="e">
        <f>VLOOKUP(H63,Results!A$8:$G$60,3,FALSE)</f>
        <v>#N/A</v>
      </c>
      <c r="J63" s="99" t="e">
        <f>VLOOKUP(H63,Results!$A$8:$G$60,2,FALSE)</f>
        <v>#N/A</v>
      </c>
      <c r="K63" s="99" t="e">
        <f>VLOOKUP(H63,Results!$A$8:$G$60,4,FALSE)</f>
        <v>#N/A</v>
      </c>
      <c r="L63" s="99" t="e">
        <f>VLOOKUP(H63,Results!$A$8:$G$60,7,FALSE)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VLOOKUP(B64,Results!$A$8:$AG$60,30,FALSE)</f>
        <v>#N/A</v>
      </c>
      <c r="I64" s="99" t="e">
        <f>VLOOKUP(H64,Results!A$8:$G$60,3,FALSE)</f>
        <v>#N/A</v>
      </c>
      <c r="J64" s="99" t="e">
        <f>VLOOKUP(H64,Results!$A$8:$G$60,2,FALSE)</f>
        <v>#N/A</v>
      </c>
      <c r="K64" s="99" t="e">
        <f>VLOOKUP(H64,Results!$A$8:$G$60,4,FALSE)</f>
        <v>#N/A</v>
      </c>
      <c r="L64" s="99" t="e">
        <f>VLOOKUP(H64,Results!$A$8:$G$60,7,FALSE)</f>
        <v>#N/A</v>
      </c>
    </row>
    <row r="65" spans="1:12">
      <c r="A65" s="96"/>
      <c r="B65" s="94">
        <f>Results!A68</f>
        <v>0</v>
      </c>
      <c r="C65" s="99">
        <f>Results!C68</f>
        <v>0</v>
      </c>
      <c r="D65" s="99">
        <f>Results!B68</f>
        <v>0</v>
      </c>
      <c r="E65" s="99">
        <f>Results!D68</f>
        <v>0</v>
      </c>
      <c r="F65" s="99" t="str">
        <f>Results!G68</f>
        <v/>
      </c>
      <c r="G65" s="100" t="s">
        <v>389</v>
      </c>
      <c r="H65" s="101" t="e">
        <f>VLOOKUP(B65,Results!$A$8:$AG$60,30,FALSE)</f>
        <v>#N/A</v>
      </c>
      <c r="I65" s="99" t="e">
        <f>VLOOKUP(H65,Results!A$8:$G$60,3,FALSE)</f>
        <v>#N/A</v>
      </c>
      <c r="J65" s="99" t="e">
        <f>VLOOKUP(H65,Results!$A$8:$G$60,2,FALSE)</f>
        <v>#N/A</v>
      </c>
      <c r="K65" s="99" t="e">
        <f>VLOOKUP(H65,Results!$A$8:$G$60,4,FALSE)</f>
        <v>#N/A</v>
      </c>
      <c r="L65" s="99" t="e">
        <f>VLOOKUP(H65,Results!$A$8:$G$60,7,FALSE)</f>
        <v>#N/A</v>
      </c>
    </row>
    <row r="66" spans="1:12">
      <c r="A66" s="96"/>
      <c r="B66" s="94">
        <f>Results!A69</f>
        <v>0</v>
      </c>
      <c r="C66" s="99">
        <f>Results!C69</f>
        <v>0</v>
      </c>
      <c r="D66" s="99">
        <f>Results!B69</f>
        <v>0</v>
      </c>
      <c r="E66" s="99">
        <f>Results!D69</f>
        <v>0</v>
      </c>
      <c r="F66" s="99" t="str">
        <f>Results!G69</f>
        <v/>
      </c>
      <c r="G66" s="100" t="s">
        <v>389</v>
      </c>
      <c r="H66" s="101" t="e">
        <f>VLOOKUP(B66,Results!$A$8:$AG$60,30,FALSE)</f>
        <v>#N/A</v>
      </c>
      <c r="I66" s="99" t="e">
        <f>VLOOKUP(H66,Results!A$8:$G$60,3,FALSE)</f>
        <v>#N/A</v>
      </c>
      <c r="J66" s="99" t="e">
        <f>VLOOKUP(H66,Results!$A$8:$G$60,2,FALSE)</f>
        <v>#N/A</v>
      </c>
      <c r="K66" s="99" t="e">
        <f>VLOOKUP(H66,Results!$A$8:$G$60,4,FALSE)</f>
        <v>#N/A</v>
      </c>
      <c r="L66" s="99" t="e">
        <f>VLOOKUP(H66,Results!$A$8:$G$60,7,FALSE)</f>
        <v>#N/A</v>
      </c>
    </row>
    <row r="67" spans="1:12">
      <c r="A67" s="96"/>
      <c r="B67" s="94">
        <f>Results!A70</f>
        <v>0</v>
      </c>
      <c r="C67" s="99">
        <f>Results!C70</f>
        <v>0</v>
      </c>
      <c r="D67" s="99">
        <f>Results!B70</f>
        <v>0</v>
      </c>
      <c r="E67" s="99">
        <f>Results!D70</f>
        <v>0</v>
      </c>
      <c r="F67" s="99" t="str">
        <f>Results!G70</f>
        <v/>
      </c>
      <c r="G67" s="100" t="s">
        <v>389</v>
      </c>
      <c r="H67" s="101" t="e">
        <f>VLOOKUP(B67,Results!$A$8:$AG$60,30,FALSE)</f>
        <v>#N/A</v>
      </c>
      <c r="I67" s="99" t="e">
        <f>VLOOKUP(H67,Results!A$8:$G$60,3,FALSE)</f>
        <v>#N/A</v>
      </c>
      <c r="J67" s="99" t="e">
        <f>VLOOKUP(H67,Results!$A$8:$G$60,2,FALSE)</f>
        <v>#N/A</v>
      </c>
      <c r="K67" s="99" t="e">
        <f>VLOOKUP(H67,Results!$A$8:$G$60,4,FALSE)</f>
        <v>#N/A</v>
      </c>
      <c r="L67" s="99" t="e">
        <f>VLOOKUP(H67,Results!$A$8:$G$60,7,FALSE)</f>
        <v>#N/A</v>
      </c>
    </row>
    <row r="68" spans="1:12">
      <c r="A68" s="96"/>
      <c r="B68" s="94">
        <f>Results!A71</f>
        <v>0</v>
      </c>
      <c r="C68" s="99">
        <f>Results!C71</f>
        <v>0</v>
      </c>
      <c r="D68" s="99">
        <f>Results!B71</f>
        <v>0</v>
      </c>
      <c r="E68" s="99">
        <f>Results!D71</f>
        <v>0</v>
      </c>
      <c r="F68" s="99" t="str">
        <f>Results!G71</f>
        <v/>
      </c>
      <c r="G68" s="100" t="s">
        <v>389</v>
      </c>
      <c r="H68" s="101" t="e">
        <f>VLOOKUP(B68,Results!$A$8:$AG$60,30,FALSE)</f>
        <v>#N/A</v>
      </c>
      <c r="I68" s="99" t="e">
        <f>VLOOKUP(H68,Results!A$8:$G$60,3,FALSE)</f>
        <v>#N/A</v>
      </c>
      <c r="J68" s="99" t="e">
        <f>VLOOKUP(H68,Results!$A$8:$G$60,2,FALSE)</f>
        <v>#N/A</v>
      </c>
      <c r="K68" s="99" t="e">
        <f>VLOOKUP(H68,Results!$A$8:$G$60,4,FALSE)</f>
        <v>#N/A</v>
      </c>
      <c r="L68" s="99" t="e">
        <f>VLOOKUP(H68,Results!$A$8:$G$60,7,FALSE)</f>
        <v>#N/A</v>
      </c>
    </row>
    <row r="69" spans="1:12">
      <c r="A69" s="96"/>
      <c r="B69" s="94">
        <f>Results!A72</f>
        <v>0</v>
      </c>
      <c r="C69" s="99">
        <f>Results!C72</f>
        <v>0</v>
      </c>
      <c r="D69" s="99">
        <f>Results!B72</f>
        <v>0</v>
      </c>
      <c r="E69" s="99">
        <f>Results!D72</f>
        <v>0</v>
      </c>
      <c r="F69" s="99" t="str">
        <f>Results!G72</f>
        <v/>
      </c>
      <c r="G69" s="100" t="s">
        <v>389</v>
      </c>
      <c r="H69" s="101" t="e">
        <f>VLOOKUP(B69,Results!$A$8:$AG$60,30,FALSE)</f>
        <v>#N/A</v>
      </c>
      <c r="I69" s="99" t="e">
        <f>VLOOKUP(H69,Results!A$8:$G$60,3,FALSE)</f>
        <v>#N/A</v>
      </c>
      <c r="J69" s="99" t="e">
        <f>VLOOKUP(H69,Results!$A$8:$G$60,2,FALSE)</f>
        <v>#N/A</v>
      </c>
      <c r="K69" s="99" t="e">
        <f>VLOOKUP(H69,Results!$A$8:$G$60,4,FALSE)</f>
        <v>#N/A</v>
      </c>
      <c r="L69" s="99" t="e">
        <f>VLOOKUP(H69,Results!$A$8:$G$60,7,FALSE)</f>
        <v>#N/A</v>
      </c>
    </row>
    <row r="70" spans="1:12">
      <c r="B70" s="94">
        <f>Results!A73</f>
        <v>0</v>
      </c>
      <c r="C70" s="99">
        <f>Results!C73</f>
        <v>0</v>
      </c>
      <c r="D70" s="99">
        <f>Results!B73</f>
        <v>0</v>
      </c>
      <c r="E70" s="99">
        <f>Results!D73</f>
        <v>0</v>
      </c>
      <c r="F70" s="99" t="str">
        <f>Results!G73</f>
        <v/>
      </c>
      <c r="G70" s="100" t="s">
        <v>389</v>
      </c>
      <c r="H70" s="101" t="e">
        <f>VLOOKUP(B70,Results!$A$8:$AG$60,30,FALSE)</f>
        <v>#N/A</v>
      </c>
      <c r="I70" s="99" t="e">
        <f>VLOOKUP(H70,Results!A$8:$G$60,3,FALSE)</f>
        <v>#N/A</v>
      </c>
      <c r="J70" s="99" t="e">
        <f>VLOOKUP(H70,Results!$A$8:$G$60,2,FALSE)</f>
        <v>#N/A</v>
      </c>
      <c r="K70" s="99" t="e">
        <f>VLOOKUP(H70,Results!$A$8:$G$60,4,FALSE)</f>
        <v>#N/A</v>
      </c>
      <c r="L70" s="99" t="e">
        <f>VLOOKUP(H70,Results!$A$8:$G$60,7,FALSE)</f>
        <v>#N/A</v>
      </c>
    </row>
    <row r="71" spans="1:12">
      <c r="B71" s="94">
        <f>Results!A74</f>
        <v>0</v>
      </c>
      <c r="C71" s="99">
        <f>Results!C74</f>
        <v>0</v>
      </c>
      <c r="D71" s="99">
        <f>Results!B74</f>
        <v>0</v>
      </c>
      <c r="E71" s="99">
        <f>Results!D74</f>
        <v>0</v>
      </c>
      <c r="F71" s="99" t="str">
        <f>Results!G74</f>
        <v/>
      </c>
      <c r="G71" s="100" t="s">
        <v>389</v>
      </c>
      <c r="H71" s="101" t="e">
        <f>VLOOKUP(B71,Results!$A$8:$AG$60,30,FALSE)</f>
        <v>#N/A</v>
      </c>
      <c r="I71" s="99" t="e">
        <f>VLOOKUP(H71,Results!A$8:$G$60,3,FALSE)</f>
        <v>#N/A</v>
      </c>
      <c r="J71" s="99" t="e">
        <f>VLOOKUP(H71,Results!$A$8:$G$60,2,FALSE)</f>
        <v>#N/A</v>
      </c>
      <c r="K71" s="99" t="e">
        <f>VLOOKUP(H71,Results!$A$8:$G$60,4,FALSE)</f>
        <v>#N/A</v>
      </c>
      <c r="L71" s="99" t="e">
        <f>VLOOKUP(H71,Results!$A$8:$G$60,7,FALSE)</f>
        <v>#N/A</v>
      </c>
    </row>
    <row r="72" spans="1:12">
      <c r="B72" s="94">
        <f>Results!A75</f>
        <v>0</v>
      </c>
      <c r="C72" s="99">
        <f>Results!C75</f>
        <v>0</v>
      </c>
      <c r="D72" s="99">
        <f>Results!B75</f>
        <v>0</v>
      </c>
      <c r="E72" s="99">
        <f>Results!D75</f>
        <v>0</v>
      </c>
      <c r="F72" s="99" t="str">
        <f>Results!G75</f>
        <v/>
      </c>
      <c r="G72" s="100" t="s">
        <v>389</v>
      </c>
      <c r="H72" s="101" t="e">
        <f>VLOOKUP(B72,Results!$A$8:$AG$60,30,FALSE)</f>
        <v>#N/A</v>
      </c>
      <c r="I72" s="99" t="e">
        <f>VLOOKUP(H72,Results!A$8:$G$60,3,FALSE)</f>
        <v>#N/A</v>
      </c>
      <c r="J72" s="99" t="e">
        <f>VLOOKUP(H72,Results!$A$8:$G$60,2,FALSE)</f>
        <v>#N/A</v>
      </c>
      <c r="K72" s="99" t="e">
        <f>VLOOKUP(H72,Results!$A$8:$G$60,4,FALSE)</f>
        <v>#N/A</v>
      </c>
      <c r="L72" s="99" t="e">
        <f>VLOOKUP(H72,Results!$A$8:$G$60,7,FALSE)</f>
        <v>#N/A</v>
      </c>
    </row>
    <row r="73" spans="1:12">
      <c r="B73" s="94">
        <f>Results!A76</f>
        <v>0</v>
      </c>
      <c r="C73" s="99">
        <f>Results!C76</f>
        <v>0</v>
      </c>
      <c r="D73" s="99">
        <f>Results!B76</f>
        <v>0</v>
      </c>
      <c r="E73" s="99">
        <f>Results!D76</f>
        <v>0</v>
      </c>
      <c r="F73" s="99" t="str">
        <f>Results!G76</f>
        <v/>
      </c>
      <c r="G73" s="100" t="s">
        <v>389</v>
      </c>
      <c r="H73" s="101" t="e">
        <f>VLOOKUP(B73,Results!$A$8:$AG$60,30,FALSE)</f>
        <v>#N/A</v>
      </c>
      <c r="I73" s="99" t="e">
        <f>VLOOKUP(H73,Results!A$8:$G$60,3,FALSE)</f>
        <v>#N/A</v>
      </c>
      <c r="J73" s="99" t="e">
        <f>VLOOKUP(H73,Results!$A$8:$G$60,2,FALSE)</f>
        <v>#N/A</v>
      </c>
      <c r="K73" s="99" t="e">
        <f>VLOOKUP(H73,Results!$A$8:$G$60,4,FALSE)</f>
        <v>#N/A</v>
      </c>
      <c r="L73" s="99" t="e">
        <f>VLOOKUP(H73,Results!$A$8:$G$60,7,FALSE)</f>
        <v>#N/A</v>
      </c>
    </row>
    <row r="74" spans="1:12">
      <c r="B74" s="94">
        <f>Results!A77</f>
        <v>0</v>
      </c>
      <c r="C74" s="99">
        <f>Results!C77</f>
        <v>0</v>
      </c>
      <c r="D74" s="99">
        <f>Results!B77</f>
        <v>0</v>
      </c>
      <c r="E74" s="99">
        <f>Results!D77</f>
        <v>0</v>
      </c>
      <c r="F74" s="99" t="str">
        <f>Results!G77</f>
        <v/>
      </c>
      <c r="G74" s="100" t="s">
        <v>389</v>
      </c>
      <c r="H74" s="101" t="e">
        <f>VLOOKUP(B74,Results!$A$8:$AG$60,30,FALSE)</f>
        <v>#N/A</v>
      </c>
      <c r="I74" s="99" t="e">
        <f>VLOOKUP(H74,Results!A$8:$G$60,3,FALSE)</f>
        <v>#N/A</v>
      </c>
      <c r="J74" s="99" t="e">
        <f>VLOOKUP(H74,Results!$A$8:$G$60,2,FALSE)</f>
        <v>#N/A</v>
      </c>
      <c r="K74" s="99" t="e">
        <f>VLOOKUP(H74,Results!$A$8:$G$60,4,FALSE)</f>
        <v>#N/A</v>
      </c>
      <c r="L74" s="99" t="e">
        <f>VLOOKUP(H74,Results!$A$8:$G$60,7,FALSE)</f>
        <v>#N/A</v>
      </c>
    </row>
    <row r="75" spans="1:12">
      <c r="B75" s="94">
        <f>Results!A78</f>
        <v>0</v>
      </c>
      <c r="C75" s="99">
        <f>Results!C78</f>
        <v>0</v>
      </c>
      <c r="D75" s="99">
        <f>Results!B78</f>
        <v>0</v>
      </c>
      <c r="E75" s="99">
        <f>Results!D78</f>
        <v>0</v>
      </c>
      <c r="F75" s="99" t="str">
        <f>Results!G78</f>
        <v/>
      </c>
      <c r="G75" s="100" t="s">
        <v>389</v>
      </c>
      <c r="H75" s="101" t="e">
        <f>VLOOKUP(B75,Results!$A$8:$AG$60,30,FALSE)</f>
        <v>#N/A</v>
      </c>
      <c r="I75" s="99" t="e">
        <f>VLOOKUP(H75,Results!A$8:$G$60,3,FALSE)</f>
        <v>#N/A</v>
      </c>
      <c r="J75" s="99" t="e">
        <f>VLOOKUP(H75,Results!$A$8:$G$60,2,FALSE)</f>
        <v>#N/A</v>
      </c>
      <c r="K75" s="99" t="e">
        <f>VLOOKUP(H75,Results!$A$8:$G$60,4,FALSE)</f>
        <v>#N/A</v>
      </c>
      <c r="L75" s="99" t="e">
        <f>VLOOKUP(H75,Results!$A$8:$G$60,7,FALSE)</f>
        <v>#N/A</v>
      </c>
    </row>
    <row r="76" spans="1:12">
      <c r="B76" s="94">
        <f>Results!A79</f>
        <v>0</v>
      </c>
      <c r="C76" s="99">
        <f>Results!C79</f>
        <v>0</v>
      </c>
      <c r="D76" s="99">
        <f>Results!B79</f>
        <v>0</v>
      </c>
      <c r="E76" s="99">
        <f>Results!D79</f>
        <v>0</v>
      </c>
      <c r="F76" s="99" t="str">
        <f>Results!G79</f>
        <v/>
      </c>
      <c r="G76" s="100" t="s">
        <v>389</v>
      </c>
      <c r="H76" s="101" t="e">
        <f>VLOOKUP(B76,Results!$A$8:$AG$60,30,FALSE)</f>
        <v>#N/A</v>
      </c>
      <c r="I76" s="99" t="e">
        <f>VLOOKUP(H76,Results!A$8:$G$60,3,FALSE)</f>
        <v>#N/A</v>
      </c>
      <c r="J76" s="99" t="e">
        <f>VLOOKUP(H76,Results!$A$8:$G$60,2,FALSE)</f>
        <v>#N/A</v>
      </c>
      <c r="K76" s="99" t="e">
        <f>VLOOKUP(H76,Results!$A$8:$G$60,4,FALSE)</f>
        <v>#N/A</v>
      </c>
      <c r="L76" s="99" t="e">
        <f>VLOOKUP(H76,Results!$A$8:$G$60,7,FALSE)</f>
        <v>#N/A</v>
      </c>
    </row>
    <row r="77" spans="1:12">
      <c r="B77" s="94">
        <f>Results!A80</f>
        <v>0</v>
      </c>
      <c r="C77" s="99">
        <f>Results!C80</f>
        <v>0</v>
      </c>
      <c r="D77" s="99">
        <f>Results!B80</f>
        <v>0</v>
      </c>
      <c r="E77" s="99">
        <f>Results!D80</f>
        <v>0</v>
      </c>
      <c r="F77" s="99" t="str">
        <f>Results!G80</f>
        <v/>
      </c>
      <c r="G77" s="100" t="s">
        <v>389</v>
      </c>
      <c r="H77" s="101" t="e">
        <f>VLOOKUP(B77,Results!$A$8:$AG$60,30,FALSE)</f>
        <v>#N/A</v>
      </c>
      <c r="I77" s="99" t="e">
        <f>VLOOKUP(H77,Results!A$8:$G$60,3,FALSE)</f>
        <v>#N/A</v>
      </c>
      <c r="J77" s="99" t="e">
        <f>VLOOKUP(H77,Results!$A$8:$G$60,2,FALSE)</f>
        <v>#N/A</v>
      </c>
      <c r="K77" s="99" t="e">
        <f>VLOOKUP(H77,Results!$A$8:$G$60,4,FALSE)</f>
        <v>#N/A</v>
      </c>
      <c r="L77" s="99" t="e">
        <f>VLOOKUP(H77,Results!$A$8:$G$60,7,FALSE)</f>
        <v>#N/A</v>
      </c>
    </row>
    <row r="78" spans="1:12">
      <c r="B78" s="94">
        <f>Results!A81</f>
        <v>0</v>
      </c>
      <c r="C78" s="99">
        <f>Results!C81</f>
        <v>0</v>
      </c>
      <c r="D78" s="99">
        <f>Results!B81</f>
        <v>0</v>
      </c>
      <c r="E78" s="99">
        <f>Results!D81</f>
        <v>0</v>
      </c>
      <c r="F78" s="99" t="str">
        <f>Results!G81</f>
        <v/>
      </c>
      <c r="G78" s="100" t="s">
        <v>389</v>
      </c>
      <c r="H78" s="101" t="e">
        <f>VLOOKUP(B78,Results!$A$8:$AG$60,30,FALSE)</f>
        <v>#N/A</v>
      </c>
      <c r="I78" s="99" t="e">
        <f>VLOOKUP(H78,Results!A$8:$G$60,3,FALSE)</f>
        <v>#N/A</v>
      </c>
      <c r="J78" s="99" t="e">
        <f>VLOOKUP(H78,Results!$A$8:$G$60,2,FALSE)</f>
        <v>#N/A</v>
      </c>
      <c r="K78" s="99" t="e">
        <f>VLOOKUP(H78,Results!$A$8:$G$60,4,FALSE)</f>
        <v>#N/A</v>
      </c>
      <c r="L78" s="99" t="e">
        <f>VLOOKUP(H78,Results!$A$8:$G$60,7,FALSE)</f>
        <v>#N/A</v>
      </c>
    </row>
    <row r="79" spans="1:12">
      <c r="B79" s="94">
        <f>Results!A82</f>
        <v>0</v>
      </c>
      <c r="C79" s="99">
        <f>Results!C82</f>
        <v>0</v>
      </c>
      <c r="D79" s="99">
        <f>Results!B82</f>
        <v>0</v>
      </c>
      <c r="E79" s="99">
        <f>Results!D82</f>
        <v>0</v>
      </c>
      <c r="F79" s="99" t="str">
        <f>Results!G82</f>
        <v/>
      </c>
      <c r="G79" s="100" t="s">
        <v>389</v>
      </c>
      <c r="H79" s="101" t="e">
        <f>VLOOKUP(B79,Results!$A$8:$AG$60,30,FALSE)</f>
        <v>#N/A</v>
      </c>
      <c r="I79" s="99" t="e">
        <f>VLOOKUP(H79,Results!A$8:$G$60,3,FALSE)</f>
        <v>#N/A</v>
      </c>
      <c r="J79" s="99" t="e">
        <f>VLOOKUP(H79,Results!$A$8:$G$60,2,FALSE)</f>
        <v>#N/A</v>
      </c>
      <c r="K79" s="99" t="e">
        <f>VLOOKUP(H79,Results!$A$8:$G$60,4,FALSE)</f>
        <v>#N/A</v>
      </c>
      <c r="L79" s="99" t="e">
        <f>VLOOKUP(H79,Results!$A$8:$G$60,7,FALSE)</f>
        <v>#N/A</v>
      </c>
    </row>
    <row r="80" spans="1:12">
      <c r="B80" s="94">
        <f>Results!A83</f>
        <v>0</v>
      </c>
      <c r="C80" s="99">
        <f>Results!C83</f>
        <v>0</v>
      </c>
      <c r="D80" s="99">
        <f>Results!B83</f>
        <v>0</v>
      </c>
      <c r="E80" s="99">
        <f>Results!D83</f>
        <v>0</v>
      </c>
      <c r="F80" s="99" t="str">
        <f>Results!G83</f>
        <v/>
      </c>
      <c r="G80" s="100" t="s">
        <v>389</v>
      </c>
      <c r="H80" s="101" t="e">
        <f>VLOOKUP(B80,Results!$A$8:$AG$60,30,FALSE)</f>
        <v>#N/A</v>
      </c>
      <c r="I80" s="99" t="e">
        <f>VLOOKUP(H80,Results!A$8:$G$60,3,FALSE)</f>
        <v>#N/A</v>
      </c>
      <c r="J80" s="99" t="e">
        <f>VLOOKUP(H80,Results!$A$8:$G$60,2,FALSE)</f>
        <v>#N/A</v>
      </c>
      <c r="K80" s="99" t="e">
        <f>VLOOKUP(H80,Results!$A$8:$G$60,4,FALSE)</f>
        <v>#N/A</v>
      </c>
      <c r="L80" s="99" t="e">
        <f>VLOOKUP(H80,Results!$A$8:$G$60,7,FALSE)</f>
        <v>#N/A</v>
      </c>
    </row>
    <row r="81" spans="2:12">
      <c r="B81" s="94">
        <f>Results!A84</f>
        <v>0</v>
      </c>
      <c r="C81" s="99">
        <f>Results!C84</f>
        <v>0</v>
      </c>
      <c r="D81" s="99">
        <f>Results!B84</f>
        <v>0</v>
      </c>
      <c r="E81" s="99">
        <f>Results!D84</f>
        <v>0</v>
      </c>
      <c r="F81" s="99" t="str">
        <f>Results!G84</f>
        <v/>
      </c>
      <c r="G81" s="100" t="s">
        <v>389</v>
      </c>
      <c r="H81" s="101" t="e">
        <f>VLOOKUP(B81,Results!$A$8:$AG$60,30,FALSE)</f>
        <v>#N/A</v>
      </c>
      <c r="I81" s="99" t="e">
        <f>VLOOKUP(H81,Results!A$8:$G$60,3,FALSE)</f>
        <v>#N/A</v>
      </c>
      <c r="J81" s="99" t="e">
        <f>VLOOKUP(H81,Results!$A$8:$G$60,2,FALSE)</f>
        <v>#N/A</v>
      </c>
      <c r="K81" s="99" t="e">
        <f>VLOOKUP(H81,Results!$A$8:$G$60,4,FALSE)</f>
        <v>#N/A</v>
      </c>
      <c r="L81" s="99" t="e">
        <f>VLOOKUP(H81,Results!$A$8:$G$60,7,FALSE)</f>
        <v>#N/A</v>
      </c>
    </row>
    <row r="82" spans="2:12">
      <c r="B82" s="94">
        <f>Results!A85</f>
        <v>0</v>
      </c>
      <c r="C82" s="99">
        <f>Results!C85</f>
        <v>0</v>
      </c>
      <c r="D82" s="99">
        <f>Results!B85</f>
        <v>0</v>
      </c>
      <c r="E82" s="99">
        <f>Results!D85</f>
        <v>0</v>
      </c>
      <c r="F82" s="99" t="str">
        <f>Results!G85</f>
        <v/>
      </c>
      <c r="G82" s="100" t="s">
        <v>389</v>
      </c>
      <c r="H82" s="101" t="e">
        <f>VLOOKUP(B82,Results!$A$8:$AG$60,30,FALSE)</f>
        <v>#N/A</v>
      </c>
      <c r="I82" s="99" t="e">
        <f>VLOOKUP(H82,Results!A$8:$G$60,3,FALSE)</f>
        <v>#N/A</v>
      </c>
      <c r="J82" s="99" t="e">
        <f>VLOOKUP(H82,Results!$A$8:$G$60,2,FALSE)</f>
        <v>#N/A</v>
      </c>
      <c r="K82" s="99" t="e">
        <f>VLOOKUP(H82,Results!$A$8:$G$60,4,FALSE)</f>
        <v>#N/A</v>
      </c>
      <c r="L82" s="99" t="e">
        <f>VLOOKUP(H82,Results!$A$8:$G$60,7,FALSE)</f>
        <v>#N/A</v>
      </c>
    </row>
    <row r="83" spans="2:12">
      <c r="B83" s="94">
        <f>Results!A86</f>
        <v>0</v>
      </c>
      <c r="C83" s="99">
        <f>Results!C86</f>
        <v>0</v>
      </c>
      <c r="D83" s="99">
        <f>Results!B86</f>
        <v>0</v>
      </c>
      <c r="E83" s="99">
        <f>Results!D86</f>
        <v>0</v>
      </c>
      <c r="F83" s="99" t="str">
        <f>Results!G86</f>
        <v/>
      </c>
      <c r="G83" s="100" t="s">
        <v>389</v>
      </c>
      <c r="H83" s="101" t="e">
        <f>VLOOKUP(B83,Results!$A$8:$AG$60,30,FALSE)</f>
        <v>#N/A</v>
      </c>
      <c r="I83" s="99" t="e">
        <f>VLOOKUP(H83,Results!A$8:$G$60,3,FALSE)</f>
        <v>#N/A</v>
      </c>
      <c r="J83" s="99" t="e">
        <f>VLOOKUP(H83,Results!$A$8:$G$60,2,FALSE)</f>
        <v>#N/A</v>
      </c>
      <c r="K83" s="99" t="e">
        <f>VLOOKUP(H83,Results!$A$8:$G$60,4,FALSE)</f>
        <v>#N/A</v>
      </c>
      <c r="L83" s="99" t="e">
        <f>VLOOKUP(H83,Results!$A$8:$G$60,7,FALSE)</f>
        <v>#N/A</v>
      </c>
    </row>
    <row r="84" spans="2:12">
      <c r="B84" s="94">
        <f>Results!A87</f>
        <v>0</v>
      </c>
      <c r="C84" s="99">
        <f>Results!C87</f>
        <v>0</v>
      </c>
      <c r="D84" s="99">
        <f>Results!B87</f>
        <v>0</v>
      </c>
      <c r="E84" s="99">
        <f>Results!D87</f>
        <v>0</v>
      </c>
      <c r="F84" s="99" t="str">
        <f>Results!G87</f>
        <v/>
      </c>
      <c r="G84" s="100" t="s">
        <v>389</v>
      </c>
      <c r="H84" s="101" t="e">
        <f>VLOOKUP(B84,Results!$A$8:$AG$60,30,FALSE)</f>
        <v>#N/A</v>
      </c>
      <c r="I84" s="99" t="e">
        <f>VLOOKUP(H84,Results!A$8:$G$60,3,FALSE)</f>
        <v>#N/A</v>
      </c>
      <c r="J84" s="99" t="e">
        <f>VLOOKUP(H84,Results!$A$8:$G$60,2,FALSE)</f>
        <v>#N/A</v>
      </c>
      <c r="K84" s="99" t="e">
        <f>VLOOKUP(H84,Results!$A$8:$G$60,4,FALSE)</f>
        <v>#N/A</v>
      </c>
      <c r="L84" s="99" t="e">
        <f>VLOOKUP(H84,Results!$A$8:$G$60,7,FALSE)</f>
        <v>#N/A</v>
      </c>
    </row>
    <row r="85" spans="2:12">
      <c r="B85" s="94">
        <f>Results!A88</f>
        <v>0</v>
      </c>
      <c r="C85" s="99">
        <f>Results!C88</f>
        <v>0</v>
      </c>
      <c r="D85" s="99">
        <f>Results!B88</f>
        <v>0</v>
      </c>
      <c r="E85" s="99">
        <f>Results!D88</f>
        <v>0</v>
      </c>
      <c r="F85" s="99" t="str">
        <f>Results!G88</f>
        <v/>
      </c>
      <c r="G85" s="100" t="s">
        <v>389</v>
      </c>
      <c r="H85" s="101" t="e">
        <f>VLOOKUP(B85,Results!$A$8:$AG$60,30,FALSE)</f>
        <v>#N/A</v>
      </c>
      <c r="I85" s="99" t="e">
        <f>VLOOKUP(H85,Results!A$8:$G$60,3,FALSE)</f>
        <v>#N/A</v>
      </c>
      <c r="J85" s="99" t="e">
        <f>VLOOKUP(H85,Results!$A$8:$G$60,2,FALSE)</f>
        <v>#N/A</v>
      </c>
      <c r="K85" s="99" t="e">
        <f>VLOOKUP(H85,Results!$A$8:$G$60,4,FALSE)</f>
        <v>#N/A</v>
      </c>
      <c r="L85" s="99" t="e">
        <f>VLOOKUP(H85,Results!$A$8:$G$60,7,FALSE)</f>
        <v>#N/A</v>
      </c>
    </row>
    <row r="86" spans="2:12">
      <c r="B86" s="94">
        <f>Results!A89</f>
        <v>0</v>
      </c>
      <c r="C86" s="99">
        <f>Results!C89</f>
        <v>0</v>
      </c>
      <c r="D86" s="99">
        <f>Results!B89</f>
        <v>0</v>
      </c>
      <c r="E86" s="99">
        <f>Results!D89</f>
        <v>0</v>
      </c>
      <c r="F86" s="99" t="str">
        <f>Results!G89</f>
        <v/>
      </c>
      <c r="G86" s="100" t="s">
        <v>389</v>
      </c>
      <c r="H86" s="101" t="e">
        <f>VLOOKUP(B86,Results!$A$8:$AG$60,30,FALSE)</f>
        <v>#N/A</v>
      </c>
      <c r="I86" s="99" t="e">
        <f>VLOOKUP(H86,Results!A$8:$G$60,3,FALSE)</f>
        <v>#N/A</v>
      </c>
      <c r="J86" s="99" t="e">
        <f>VLOOKUP(H86,Results!$A$8:$G$60,2,FALSE)</f>
        <v>#N/A</v>
      </c>
      <c r="K86" s="99" t="e">
        <f>VLOOKUP(H86,Results!$A$8:$G$60,4,FALSE)</f>
        <v>#N/A</v>
      </c>
      <c r="L86" s="99" t="e">
        <f>VLOOKUP(H86,Results!$A$8:$G$60,7,FALSE)</f>
        <v>#N/A</v>
      </c>
    </row>
    <row r="87" spans="2:12">
      <c r="B87" s="94">
        <f>Results!A90</f>
        <v>0</v>
      </c>
      <c r="C87" s="99">
        <f>Results!C90</f>
        <v>0</v>
      </c>
      <c r="D87" s="99">
        <f>Results!B90</f>
        <v>0</v>
      </c>
      <c r="E87" s="99">
        <f>Results!D90</f>
        <v>0</v>
      </c>
      <c r="F87" s="99" t="str">
        <f>Results!G90</f>
        <v/>
      </c>
      <c r="G87" s="100" t="s">
        <v>389</v>
      </c>
      <c r="H87" s="101" t="e">
        <f>VLOOKUP(B87,Results!$A$8:$AG$60,30,FALSE)</f>
        <v>#N/A</v>
      </c>
      <c r="I87" s="99" t="e">
        <f>VLOOKUP(H87,Results!A$8:$G$60,3,FALSE)</f>
        <v>#N/A</v>
      </c>
      <c r="J87" s="99" t="e">
        <f>VLOOKUP(H87,Results!$A$8:$G$60,2,FALSE)</f>
        <v>#N/A</v>
      </c>
      <c r="K87" s="99" t="e">
        <f>VLOOKUP(H87,Results!$A$8:$G$60,4,FALSE)</f>
        <v>#N/A</v>
      </c>
      <c r="L87" s="99" t="e">
        <f>VLOOKUP(H87,Results!$A$8:$G$60,7,FALSE)</f>
        <v>#N/A</v>
      </c>
    </row>
    <row r="88" spans="2:12">
      <c r="B88" s="94">
        <f>Results!A91</f>
        <v>0</v>
      </c>
      <c r="C88" s="99">
        <f>Results!C91</f>
        <v>0</v>
      </c>
      <c r="D88" s="99">
        <f>Results!B91</f>
        <v>0</v>
      </c>
      <c r="E88" s="99">
        <f>Results!D91</f>
        <v>0</v>
      </c>
      <c r="F88" s="99" t="str">
        <f>Results!G91</f>
        <v/>
      </c>
      <c r="G88" s="100" t="s">
        <v>389</v>
      </c>
      <c r="H88" s="101" t="e">
        <f>VLOOKUP(B88,Results!$A$8:$AG$60,30,FALSE)</f>
        <v>#N/A</v>
      </c>
      <c r="I88" s="99" t="e">
        <f>VLOOKUP(H88,Results!A$8:$G$60,3,FALSE)</f>
        <v>#N/A</v>
      </c>
      <c r="J88" s="99" t="e">
        <f>VLOOKUP(H88,Results!$A$8:$G$60,2,FALSE)</f>
        <v>#N/A</v>
      </c>
      <c r="K88" s="99" t="e">
        <f>VLOOKUP(H88,Results!$A$8:$G$60,4,FALSE)</f>
        <v>#N/A</v>
      </c>
      <c r="L88" s="99" t="e">
        <f>VLOOKUP(H88,Results!$A$8:$G$60,7,FALSE)</f>
        <v>#N/A</v>
      </c>
    </row>
    <row r="89" spans="2:12">
      <c r="B89" s="94">
        <f>Results!A92</f>
        <v>0</v>
      </c>
      <c r="C89" s="99">
        <f>Results!C92</f>
        <v>0</v>
      </c>
      <c r="D89" s="99">
        <f>Results!B92</f>
        <v>0</v>
      </c>
      <c r="E89" s="99">
        <f>Results!D92</f>
        <v>0</v>
      </c>
      <c r="F89" s="99" t="str">
        <f>Results!G92</f>
        <v/>
      </c>
      <c r="G89" s="100" t="s">
        <v>389</v>
      </c>
      <c r="H89" s="101" t="e">
        <f>VLOOKUP(B89,Results!$A$8:$AG$60,30,FALSE)</f>
        <v>#N/A</v>
      </c>
      <c r="I89" s="99" t="e">
        <f>VLOOKUP(H89,Results!A$8:$G$60,3,FALSE)</f>
        <v>#N/A</v>
      </c>
      <c r="J89" s="99" t="e">
        <f>VLOOKUP(H89,Results!$A$8:$G$60,2,FALSE)</f>
        <v>#N/A</v>
      </c>
      <c r="K89" s="99" t="e">
        <f>VLOOKUP(H89,Results!$A$8:$G$60,4,FALSE)</f>
        <v>#N/A</v>
      </c>
      <c r="L89" s="99" t="e">
        <f>VLOOKUP(H89,Results!$A$8:$G$60,7,FALSE)</f>
        <v>#N/A</v>
      </c>
    </row>
    <row r="90" spans="2:12">
      <c r="B90" s="94">
        <f>Results!A93</f>
        <v>0</v>
      </c>
      <c r="C90" s="99">
        <f>Results!C93</f>
        <v>0</v>
      </c>
      <c r="D90" s="99">
        <f>Results!B93</f>
        <v>0</v>
      </c>
      <c r="E90" s="99">
        <f>Results!D93</f>
        <v>0</v>
      </c>
      <c r="F90" s="99" t="str">
        <f>Results!G93</f>
        <v/>
      </c>
      <c r="G90" s="100" t="s">
        <v>389</v>
      </c>
      <c r="H90" s="101" t="e">
        <f>VLOOKUP(B90,Results!$A$8:$AG$60,30,FALSE)</f>
        <v>#N/A</v>
      </c>
      <c r="I90" s="99" t="e">
        <f>VLOOKUP(H90,Results!A$8:$G$60,3,FALSE)</f>
        <v>#N/A</v>
      </c>
      <c r="J90" s="99" t="e">
        <f>VLOOKUP(H90,Results!$A$8:$G$60,2,FALSE)</f>
        <v>#N/A</v>
      </c>
      <c r="K90" s="99" t="e">
        <f>VLOOKUP(H90,Results!$A$8:$G$60,4,FALSE)</f>
        <v>#N/A</v>
      </c>
      <c r="L90" s="99" t="e">
        <f>VLOOKUP(H90,Results!$A$8:$G$60,7,FALSE)</f>
        <v>#N/A</v>
      </c>
    </row>
    <row r="91" spans="2:12">
      <c r="B91" s="94">
        <f>Results!A94</f>
        <v>0</v>
      </c>
      <c r="C91" s="99">
        <f>Results!C94</f>
        <v>0</v>
      </c>
      <c r="D91" s="99">
        <f>Results!B94</f>
        <v>0</v>
      </c>
      <c r="E91" s="99">
        <f>Results!D94</f>
        <v>0</v>
      </c>
      <c r="F91" s="99" t="str">
        <f>Results!G94</f>
        <v/>
      </c>
      <c r="G91" s="100" t="s">
        <v>389</v>
      </c>
      <c r="H91" s="101" t="e">
        <f>VLOOKUP(B91,Results!$A$8:$AG$60,30,FALSE)</f>
        <v>#N/A</v>
      </c>
      <c r="I91" s="99" t="e">
        <f>VLOOKUP(H91,Results!A$8:$G$60,3,FALSE)</f>
        <v>#N/A</v>
      </c>
      <c r="J91" s="99" t="e">
        <f>VLOOKUP(H91,Results!$A$8:$G$60,2,FALSE)</f>
        <v>#N/A</v>
      </c>
      <c r="K91" s="99" t="e">
        <f>VLOOKUP(H91,Results!$A$8:$G$60,4,FALSE)</f>
        <v>#N/A</v>
      </c>
      <c r="L91" s="99" t="e">
        <f>VLOOKUP(H91,Results!$A$8:$G$60,7,FALSE)</f>
        <v>#N/A</v>
      </c>
    </row>
    <row r="92" spans="2:12">
      <c r="B92" s="94">
        <f>Results!A95</f>
        <v>0</v>
      </c>
      <c r="C92" s="99">
        <f>Results!C95</f>
        <v>0</v>
      </c>
      <c r="D92" s="99">
        <f>Results!B95</f>
        <v>0</v>
      </c>
      <c r="E92" s="99">
        <f>Results!D95</f>
        <v>0</v>
      </c>
      <c r="F92" s="99" t="str">
        <f>Results!G95</f>
        <v/>
      </c>
      <c r="G92" s="100" t="s">
        <v>389</v>
      </c>
      <c r="H92" s="101" t="e">
        <f>VLOOKUP(B92,Results!$A$8:$AG$60,30,FALSE)</f>
        <v>#N/A</v>
      </c>
      <c r="I92" s="99" t="e">
        <f>VLOOKUP(H92,Results!A$8:$G$60,3,FALSE)</f>
        <v>#N/A</v>
      </c>
      <c r="J92" s="99" t="e">
        <f>VLOOKUP(H92,Results!$A$8:$G$60,2,FALSE)</f>
        <v>#N/A</v>
      </c>
      <c r="K92" s="99" t="e">
        <f>VLOOKUP(H92,Results!$A$8:$G$60,4,FALSE)</f>
        <v>#N/A</v>
      </c>
      <c r="L92" s="99" t="e">
        <f>VLOOKUP(H92,Results!$A$8:$G$60,7,FALSE)</f>
        <v>#N/A</v>
      </c>
    </row>
    <row r="93" spans="2:12">
      <c r="B93" s="94">
        <f>Results!A96</f>
        <v>0</v>
      </c>
      <c r="C93" s="99">
        <f>Results!C96</f>
        <v>0</v>
      </c>
      <c r="D93" s="99">
        <f>Results!B96</f>
        <v>0</v>
      </c>
      <c r="E93" s="99">
        <f>Results!D96</f>
        <v>0</v>
      </c>
      <c r="F93" s="99" t="str">
        <f>Results!G96</f>
        <v/>
      </c>
      <c r="G93" s="100" t="s">
        <v>389</v>
      </c>
      <c r="H93" s="101" t="e">
        <f>VLOOKUP(B93,Results!$A$8:$AG$60,30,FALSE)</f>
        <v>#N/A</v>
      </c>
      <c r="I93" s="99" t="e">
        <f>VLOOKUP(H93,Results!A$8:$G$60,3,FALSE)</f>
        <v>#N/A</v>
      </c>
      <c r="J93" s="99" t="e">
        <f>VLOOKUP(H93,Results!$A$8:$G$60,2,FALSE)</f>
        <v>#N/A</v>
      </c>
      <c r="K93" s="99" t="e">
        <f>VLOOKUP(H93,Results!$A$8:$G$60,4,FALSE)</f>
        <v>#N/A</v>
      </c>
      <c r="L93" s="99" t="e">
        <f>VLOOKUP(H93,Results!$A$8:$G$60,7,FALSE)</f>
        <v>#N/A</v>
      </c>
    </row>
    <row r="94" spans="2:12">
      <c r="B94" s="94">
        <f>Results!A97</f>
        <v>0</v>
      </c>
      <c r="C94" s="99">
        <f>Results!C97</f>
        <v>0</v>
      </c>
      <c r="D94" s="99">
        <f>Results!B97</f>
        <v>0</v>
      </c>
      <c r="E94" s="99">
        <f>Results!D97</f>
        <v>0</v>
      </c>
      <c r="F94" s="99" t="str">
        <f>Results!G97</f>
        <v/>
      </c>
      <c r="G94" s="100" t="s">
        <v>389</v>
      </c>
      <c r="H94" s="101" t="e">
        <f>VLOOKUP(B94,Results!$A$8:$AG$60,30,FALSE)</f>
        <v>#N/A</v>
      </c>
      <c r="I94" s="99" t="e">
        <f>VLOOKUP(H94,Results!A$8:$G$60,3,FALSE)</f>
        <v>#N/A</v>
      </c>
      <c r="J94" s="99" t="e">
        <f>VLOOKUP(H94,Results!$A$8:$G$60,2,FALSE)</f>
        <v>#N/A</v>
      </c>
      <c r="K94" s="99" t="e">
        <f>VLOOKUP(H94,Results!$A$8:$G$60,4,FALSE)</f>
        <v>#N/A</v>
      </c>
      <c r="L94" s="99" t="e">
        <f>VLOOKUP(H94,Results!$A$8:$G$60,7,FALSE)</f>
        <v>#N/A</v>
      </c>
    </row>
    <row r="95" spans="2:12">
      <c r="B95" s="94">
        <f>Results!A98</f>
        <v>0</v>
      </c>
      <c r="C95" s="99">
        <f>Results!C98</f>
        <v>0</v>
      </c>
      <c r="D95" s="99">
        <f>Results!B98</f>
        <v>0</v>
      </c>
      <c r="E95" s="99">
        <f>Results!D98</f>
        <v>0</v>
      </c>
      <c r="F95" s="99" t="str">
        <f>Results!G98</f>
        <v/>
      </c>
      <c r="G95" s="100" t="s">
        <v>389</v>
      </c>
      <c r="H95" s="101" t="e">
        <f>VLOOKUP(B95,Results!$A$8:$AG$60,30,FALSE)</f>
        <v>#N/A</v>
      </c>
      <c r="I95" s="99" t="e">
        <f>VLOOKUP(H95,Results!A$8:$G$60,3,FALSE)</f>
        <v>#N/A</v>
      </c>
      <c r="J95" s="99" t="e">
        <f>VLOOKUP(H95,Results!$A$8:$G$60,2,FALSE)</f>
        <v>#N/A</v>
      </c>
      <c r="K95" s="99" t="e">
        <f>VLOOKUP(H95,Results!$A$8:$G$60,4,FALSE)</f>
        <v>#N/A</v>
      </c>
      <c r="L95" s="99" t="e">
        <f>VLOOKUP(H95,Results!$A$8:$G$60,7,FALSE)</f>
        <v>#N/A</v>
      </c>
    </row>
    <row r="96" spans="2:12">
      <c r="B96" s="94">
        <f>Results!A99</f>
        <v>0</v>
      </c>
      <c r="C96" s="99">
        <f>Results!C99</f>
        <v>0</v>
      </c>
      <c r="D96" s="99">
        <f>Results!B99</f>
        <v>0</v>
      </c>
      <c r="E96" s="99">
        <f>Results!D99</f>
        <v>0</v>
      </c>
      <c r="F96" s="99" t="str">
        <f>Results!G99</f>
        <v/>
      </c>
      <c r="G96" s="100" t="s">
        <v>389</v>
      </c>
      <c r="H96" s="101" t="e">
        <f>VLOOKUP(B96,Results!$A$8:$AG$60,30,FALSE)</f>
        <v>#N/A</v>
      </c>
      <c r="I96" s="99" t="e">
        <f>VLOOKUP(H96,Results!A$8:$G$60,3,FALSE)</f>
        <v>#N/A</v>
      </c>
      <c r="J96" s="99" t="e">
        <f>VLOOKUP(H96,Results!$A$8:$G$60,2,FALSE)</f>
        <v>#N/A</v>
      </c>
      <c r="K96" s="99" t="e">
        <f>VLOOKUP(H96,Results!$A$8:$G$60,4,FALSE)</f>
        <v>#N/A</v>
      </c>
      <c r="L96" s="99" t="e">
        <f>VLOOKUP(H96,Results!$A$8:$G$60,7,FALSE)</f>
        <v>#N/A</v>
      </c>
    </row>
    <row r="97" spans="2:12">
      <c r="B97" s="94">
        <f>Results!A100</f>
        <v>0</v>
      </c>
      <c r="C97" s="99">
        <f>Results!C100</f>
        <v>0</v>
      </c>
      <c r="D97" s="99">
        <f>Results!B100</f>
        <v>0</v>
      </c>
      <c r="E97" s="99">
        <f>Results!D100</f>
        <v>0</v>
      </c>
      <c r="F97" s="99" t="str">
        <f>Results!G100</f>
        <v/>
      </c>
      <c r="G97" s="100" t="s">
        <v>389</v>
      </c>
      <c r="H97" s="101" t="e">
        <f>VLOOKUP(B97,Results!$A$8:$AG$60,30,FALSE)</f>
        <v>#N/A</v>
      </c>
      <c r="I97" s="99" t="e">
        <f>VLOOKUP(H97,Results!A$8:$G$60,3,FALSE)</f>
        <v>#N/A</v>
      </c>
      <c r="J97" s="99" t="e">
        <f>VLOOKUP(H97,Results!$A$8:$G$60,2,FALSE)</f>
        <v>#N/A</v>
      </c>
      <c r="K97" s="99" t="e">
        <f>VLOOKUP(H97,Results!$A$8:$G$60,4,FALSE)</f>
        <v>#N/A</v>
      </c>
      <c r="L97" s="99" t="e">
        <f>VLOOKUP(H97,Results!$A$8:$G$60,7,FALSE)</f>
        <v>#N/A</v>
      </c>
    </row>
    <row r="98" spans="2:12">
      <c r="B98" s="94">
        <f>Results!A101</f>
        <v>0</v>
      </c>
      <c r="C98" s="99">
        <f>Results!C101</f>
        <v>0</v>
      </c>
      <c r="D98" s="99">
        <f>Results!B101</f>
        <v>0</v>
      </c>
      <c r="E98" s="99">
        <f>Results!D101</f>
        <v>0</v>
      </c>
      <c r="F98" s="99" t="str">
        <f>Results!G101</f>
        <v/>
      </c>
      <c r="G98" s="100" t="s">
        <v>389</v>
      </c>
      <c r="H98" s="101" t="e">
        <f>VLOOKUP(B98,Results!$A$8:$AG$60,30,FALSE)</f>
        <v>#N/A</v>
      </c>
      <c r="I98" s="99" t="e">
        <f>VLOOKUP(H98,Results!A$8:$G$60,3,FALSE)</f>
        <v>#N/A</v>
      </c>
      <c r="J98" s="99" t="e">
        <f>VLOOKUP(H98,Results!$A$8:$G$60,2,FALSE)</f>
        <v>#N/A</v>
      </c>
      <c r="K98" s="99" t="e">
        <f>VLOOKUP(H98,Results!$A$8:$G$60,4,FALSE)</f>
        <v>#N/A</v>
      </c>
      <c r="L98" s="99" t="e">
        <f>VLOOKUP(H98,Results!$A$8:$G$60,7,FALSE)</f>
        <v>#N/A</v>
      </c>
    </row>
    <row r="99" spans="2:12">
      <c r="B99" s="94">
        <f>Results!A102</f>
        <v>0</v>
      </c>
      <c r="C99" s="99">
        <f>Results!C102</f>
        <v>0</v>
      </c>
      <c r="D99" s="99">
        <f>Results!B102</f>
        <v>0</v>
      </c>
      <c r="E99" s="99">
        <f>Results!D102</f>
        <v>0</v>
      </c>
      <c r="F99" s="99" t="str">
        <f>Results!G102</f>
        <v/>
      </c>
      <c r="G99" s="100" t="s">
        <v>389</v>
      </c>
      <c r="H99" s="101" t="e">
        <f>VLOOKUP(B99,Results!$A$8:$AG$60,30,FALSE)</f>
        <v>#N/A</v>
      </c>
      <c r="I99" s="99" t="e">
        <f>VLOOKUP(H99,Results!A$8:$G$60,3,FALSE)</f>
        <v>#N/A</v>
      </c>
      <c r="J99" s="99" t="e">
        <f>VLOOKUP(H99,Results!$A$8:$G$60,2,FALSE)</f>
        <v>#N/A</v>
      </c>
      <c r="K99" s="99" t="e">
        <f>VLOOKUP(H99,Results!$A$8:$G$60,4,FALSE)</f>
        <v>#N/A</v>
      </c>
      <c r="L99" s="99" t="e">
        <f>VLOOKUP(H99,Results!$A$8:$G$60,7,FALSE)</f>
        <v>#N/A</v>
      </c>
    </row>
    <row r="100" spans="2:12">
      <c r="B100" s="94">
        <f>Results!A103</f>
        <v>0</v>
      </c>
      <c r="C100" s="99">
        <f>Results!C103</f>
        <v>0</v>
      </c>
      <c r="D100" s="99">
        <f>Results!B103</f>
        <v>0</v>
      </c>
      <c r="E100" s="99">
        <f>Results!D103</f>
        <v>0</v>
      </c>
      <c r="F100" s="99" t="str">
        <f>Results!G103</f>
        <v/>
      </c>
      <c r="G100" s="100" t="s">
        <v>389</v>
      </c>
      <c r="H100" s="101" t="e">
        <f>VLOOKUP(B100,Results!$A$8:$AG$60,30,FALSE)</f>
        <v>#N/A</v>
      </c>
      <c r="I100" s="99" t="e">
        <f>VLOOKUP(H100,Results!A$8:$G$60,3,FALSE)</f>
        <v>#N/A</v>
      </c>
      <c r="J100" s="99" t="e">
        <f>VLOOKUP(H100,Results!$A$8:$G$60,2,FALSE)</f>
        <v>#N/A</v>
      </c>
      <c r="K100" s="99" t="e">
        <f>VLOOKUP(H100,Results!$A$8:$G$60,4,FALSE)</f>
        <v>#N/A</v>
      </c>
      <c r="L100" s="99" t="e">
        <f>VLOOKUP(H100,Results!$A$8:$G$60,7,FALSE)</f>
        <v>#N/A</v>
      </c>
    </row>
    <row r="101" spans="2:12">
      <c r="B101" s="94">
        <f>Results!A104</f>
        <v>0</v>
      </c>
      <c r="C101" s="99">
        <f>Results!C104</f>
        <v>0</v>
      </c>
      <c r="D101" s="99">
        <f>Results!B104</f>
        <v>0</v>
      </c>
      <c r="E101" s="99">
        <f>Results!D104</f>
        <v>0</v>
      </c>
      <c r="F101" s="99" t="str">
        <f>Results!G104</f>
        <v/>
      </c>
      <c r="G101" s="100" t="s">
        <v>389</v>
      </c>
      <c r="H101" s="101" t="e">
        <f>VLOOKUP(B101,Results!$A$8:$AG$60,30,FALSE)</f>
        <v>#N/A</v>
      </c>
      <c r="I101" s="99" t="e">
        <f>VLOOKUP(H101,Results!A$8:$G$60,3,FALSE)</f>
        <v>#N/A</v>
      </c>
      <c r="J101" s="99" t="e">
        <f>VLOOKUP(H101,Results!$A$8:$G$60,2,FALSE)</f>
        <v>#N/A</v>
      </c>
      <c r="K101" s="99" t="e">
        <f>VLOOKUP(H101,Results!$A$8:$G$60,4,FALSE)</f>
        <v>#N/A</v>
      </c>
      <c r="L101" s="99" t="e">
        <f>VLOOKUP(H101,Results!$A$8:$G$60,7,FALSE)</f>
        <v>#N/A</v>
      </c>
    </row>
    <row r="102" spans="2:12">
      <c r="B102" s="94">
        <f>Results!A105</f>
        <v>0</v>
      </c>
      <c r="C102" s="99">
        <f>Results!C105</f>
        <v>0</v>
      </c>
      <c r="D102" s="99">
        <f>Results!B105</f>
        <v>0</v>
      </c>
      <c r="E102" s="99">
        <f>Results!D105</f>
        <v>0</v>
      </c>
      <c r="F102" s="99" t="str">
        <f>Results!G105</f>
        <v/>
      </c>
      <c r="G102" s="100" t="s">
        <v>389</v>
      </c>
      <c r="H102" s="101" t="e">
        <f>VLOOKUP(B102,Results!$A$8:$AG$60,30,FALSE)</f>
        <v>#N/A</v>
      </c>
      <c r="I102" s="99" t="e">
        <f>VLOOKUP(H102,Results!A$8:$G$60,3,FALSE)</f>
        <v>#N/A</v>
      </c>
      <c r="J102" s="99" t="e">
        <f>VLOOKUP(H102,Results!$A$8:$G$60,2,FALSE)</f>
        <v>#N/A</v>
      </c>
      <c r="K102" s="99" t="e">
        <f>VLOOKUP(H102,Results!$A$8:$G$60,4,FALSE)</f>
        <v>#N/A</v>
      </c>
      <c r="L102" s="99" t="e">
        <f>VLOOKUP(H102,Results!$A$8:$G$60,7,FALSE)</f>
        <v>#N/A</v>
      </c>
    </row>
    <row r="103" spans="2:12">
      <c r="B103" s="94">
        <f>Results!A106</f>
        <v>0</v>
      </c>
      <c r="C103" s="99">
        <f>Results!C106</f>
        <v>0</v>
      </c>
      <c r="D103" s="99">
        <f>Results!B106</f>
        <v>0</v>
      </c>
      <c r="E103" s="99">
        <f>Results!D106</f>
        <v>0</v>
      </c>
      <c r="F103" s="99" t="str">
        <f>Results!G106</f>
        <v/>
      </c>
      <c r="G103" s="100" t="s">
        <v>389</v>
      </c>
      <c r="H103" s="101" t="e">
        <f>VLOOKUP(B103,Results!$A$8:$AG$60,30,FALSE)</f>
        <v>#N/A</v>
      </c>
      <c r="I103" s="99" t="e">
        <f>VLOOKUP(H103,Results!A$8:$G$60,3,FALSE)</f>
        <v>#N/A</v>
      </c>
      <c r="J103" s="99" t="e">
        <f>VLOOKUP(H103,Results!$A$8:$G$60,2,FALSE)</f>
        <v>#N/A</v>
      </c>
      <c r="K103" s="99" t="e">
        <f>VLOOKUP(H103,Results!$A$8:$G$60,4,FALSE)</f>
        <v>#N/A</v>
      </c>
      <c r="L103" s="99" t="e">
        <f>VLOOKUP(H103,Results!$A$8:$G$60,7,FALSE)</f>
        <v>#N/A</v>
      </c>
    </row>
    <row r="104" spans="2:12">
      <c r="B104" s="94">
        <f>Results!A107</f>
        <v>0</v>
      </c>
      <c r="C104" s="99">
        <f>Results!C107</f>
        <v>0</v>
      </c>
      <c r="D104" s="99">
        <f>Results!B107</f>
        <v>0</v>
      </c>
      <c r="E104" s="99">
        <f>Results!D107</f>
        <v>0</v>
      </c>
      <c r="F104" s="99" t="str">
        <f>Results!G107</f>
        <v/>
      </c>
      <c r="G104" s="100" t="s">
        <v>389</v>
      </c>
      <c r="H104" s="101" t="e">
        <f>VLOOKUP(B104,Results!$A$8:$AG$60,30,FALSE)</f>
        <v>#N/A</v>
      </c>
      <c r="I104" s="99" t="e">
        <f>VLOOKUP(H104,Results!A$8:$G$60,3,FALSE)</f>
        <v>#N/A</v>
      </c>
      <c r="J104" s="99" t="e">
        <f>VLOOKUP(H104,Results!$A$8:$G$60,2,FALSE)</f>
        <v>#N/A</v>
      </c>
      <c r="K104" s="99" t="e">
        <f>VLOOKUP(H104,Results!$A$8:$G$60,4,FALSE)</f>
        <v>#N/A</v>
      </c>
      <c r="L104" s="99" t="e">
        <f>VLOOKUP(H104,Results!$A$8:$G$60,7,FALSE)</f>
        <v>#N/A</v>
      </c>
    </row>
  </sheetData>
  <autoFilter ref="M1:M69"/>
  <pageMargins left="0.7" right="0.7" top="0.75" bottom="0.75" header="0.3" footer="0.3"/>
  <pageSetup paperSize="9" scale="86" orientation="landscape" r:id="rId1"/>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M101"/>
  <sheetViews>
    <sheetView workbookViewId="0">
      <selection activeCell="H39" sqref="H39"/>
    </sheetView>
  </sheetViews>
  <sheetFormatPr defaultRowHeight="12.75" customHeight="1"/>
  <cols>
    <col min="1" max="1" width="9" style="93"/>
    <col min="2" max="2" width="3.875" style="93" bestFit="1" customWidth="1"/>
    <col min="3" max="3" width="13.625" style="93" bestFit="1" customWidth="1"/>
    <col min="4" max="4" width="6.125" style="93" bestFit="1" customWidth="1"/>
    <col min="5" max="5" width="13.625" style="93" bestFit="1" customWidth="1"/>
    <col min="6" max="6" width="30.25" style="93" bestFit="1" customWidth="1"/>
    <col min="7" max="7" width="5.75" style="93" bestFit="1" customWidth="1"/>
    <col min="8" max="12" width="5.125" style="93" bestFit="1" customWidth="1"/>
    <col min="13" max="13" width="10.625" style="93" hidden="1" customWidth="1"/>
    <col min="14" max="16384" width="9" style="93"/>
  </cols>
  <sheetData>
    <row r="1" spans="1:13" ht="12.75" customHeight="1">
      <c r="A1" s="96"/>
      <c r="C1" s="96"/>
      <c r="E1" s="97" t="s">
        <v>394</v>
      </c>
      <c r="G1" s="96"/>
    </row>
    <row r="2" spans="1:13" ht="12.75" customHeight="1">
      <c r="A2" s="96"/>
      <c r="C2" s="93">
        <f>Results!B3</f>
        <v>0</v>
      </c>
      <c r="G2" s="96"/>
    </row>
    <row r="3" spans="1:13" ht="12.75" customHeight="1">
      <c r="A3" s="96"/>
      <c r="B3" s="97"/>
      <c r="C3" s="93" t="str">
        <f>Results!B4</f>
        <v>Classical Period</v>
      </c>
      <c r="G3" s="96"/>
    </row>
    <row r="4" spans="1:13">
      <c r="A4" s="96"/>
      <c r="B4" s="97"/>
      <c r="C4" s="96"/>
      <c r="G4" s="96"/>
      <c r="M4" s="98" t="s">
        <v>388</v>
      </c>
    </row>
    <row r="5" spans="1:13">
      <c r="A5" s="96"/>
      <c r="B5" s="94">
        <f>Results!A8</f>
        <v>0</v>
      </c>
      <c r="C5" s="99">
        <f>Results!C8</f>
        <v>0</v>
      </c>
      <c r="D5" s="99">
        <f>Results!B8</f>
        <v>0</v>
      </c>
      <c r="E5" s="99">
        <f>Results!D8</f>
        <v>0</v>
      </c>
      <c r="F5" s="99" t="str">
        <f>Results!G8</f>
        <v/>
      </c>
      <c r="G5" s="100" t="s">
        <v>389</v>
      </c>
      <c r="H5" s="101" t="e">
        <f>VLOOKUP(B5,Results!$A$8:$AK$104,37,FALSE)</f>
        <v>#N/A</v>
      </c>
      <c r="I5" s="99" t="e">
        <f>VLOOKUP(H5,Results!A$8:$G$104,3,FALSE)</f>
        <v>#N/A</v>
      </c>
      <c r="J5" s="99" t="e">
        <f>VLOOKUP(H5,Results!$A$8:$G$104,2,FALSE)</f>
        <v>#N/A</v>
      </c>
      <c r="K5" s="99" t="e">
        <f>VLOOKUP(H5,Results!$A$8:$G$104,4,FALSE)</f>
        <v>#N/A</v>
      </c>
      <c r="L5" s="99" t="e">
        <f>VLOOKUP(H5,Results!$A$8:$G$104,7,FALSE)</f>
        <v>#N/A</v>
      </c>
      <c r="M5" s="96" t="e">
        <f>VLOOKUP(H5,$B$4:B5,1,FALSE)</f>
        <v>#N/A</v>
      </c>
    </row>
    <row r="6" spans="1:13">
      <c r="A6" s="96"/>
      <c r="B6" s="94">
        <f>Results!A9</f>
        <v>0</v>
      </c>
      <c r="C6" s="99">
        <f>Results!C9</f>
        <v>0</v>
      </c>
      <c r="D6" s="99">
        <f>Results!B9</f>
        <v>0</v>
      </c>
      <c r="E6" s="99">
        <f>Results!D9</f>
        <v>0</v>
      </c>
      <c r="F6" s="99" t="str">
        <f>Results!G9</f>
        <v/>
      </c>
      <c r="G6" s="100" t="s">
        <v>389</v>
      </c>
      <c r="H6" s="101" t="e">
        <f>VLOOKUP(B6,Results!$A$8:$AK$104,37,FALSE)</f>
        <v>#N/A</v>
      </c>
      <c r="I6" s="99" t="e">
        <f>VLOOKUP(H6,Results!A$8:$G$104,3,FALSE)</f>
        <v>#N/A</v>
      </c>
      <c r="J6" s="99" t="e">
        <f>VLOOKUP(H6,Results!$A$8:$G$104,2,FALSE)</f>
        <v>#N/A</v>
      </c>
      <c r="K6" s="99" t="e">
        <f>VLOOKUP(H6,Results!$A$8:$G$104,4,FALSE)</f>
        <v>#N/A</v>
      </c>
      <c r="L6" s="99" t="e">
        <f>VLOOKUP(H6,Results!$A$8:$G$104,7,FALSE)</f>
        <v>#N/A</v>
      </c>
      <c r="M6" s="96" t="e">
        <f>VLOOKUP(H6,$B$4:B6,1,FALSE)</f>
        <v>#N/A</v>
      </c>
    </row>
    <row r="7" spans="1:13">
      <c r="A7" s="96"/>
      <c r="B7" s="94">
        <f>Results!A10</f>
        <v>0</v>
      </c>
      <c r="C7" s="99">
        <f>Results!C10</f>
        <v>0</v>
      </c>
      <c r="D7" s="99">
        <f>Results!B10</f>
        <v>0</v>
      </c>
      <c r="E7" s="99">
        <f>Results!D10</f>
        <v>0</v>
      </c>
      <c r="F7" s="99" t="str">
        <f>Results!G10</f>
        <v/>
      </c>
      <c r="G7" s="100" t="s">
        <v>389</v>
      </c>
      <c r="H7" s="101" t="e">
        <f>VLOOKUP(B7,Results!$A$8:$AK$104,37,FALSE)</f>
        <v>#N/A</v>
      </c>
      <c r="I7" s="99" t="e">
        <f>VLOOKUP(H7,Results!A$8:$G$104,3,FALSE)</f>
        <v>#N/A</v>
      </c>
      <c r="J7" s="99" t="e">
        <f>VLOOKUP(H7,Results!$A$8:$G$104,2,FALSE)</f>
        <v>#N/A</v>
      </c>
      <c r="K7" s="99" t="e">
        <f>VLOOKUP(H7,Results!$A$8:$G$104,4,FALSE)</f>
        <v>#N/A</v>
      </c>
      <c r="L7" s="99" t="e">
        <f>VLOOKUP(H7,Results!$A$8:$G$104,7,FALSE)</f>
        <v>#N/A</v>
      </c>
      <c r="M7" s="96" t="e">
        <f>VLOOKUP(H7,$B$4:B7,1,FALSE)</f>
        <v>#N/A</v>
      </c>
    </row>
    <row r="8" spans="1:13">
      <c r="A8" s="96"/>
      <c r="B8" s="94">
        <f>Results!A11</f>
        <v>0</v>
      </c>
      <c r="C8" s="99">
        <f>Results!C11</f>
        <v>0</v>
      </c>
      <c r="D8" s="99">
        <f>Results!B11</f>
        <v>0</v>
      </c>
      <c r="E8" s="99">
        <f>Results!D11</f>
        <v>0</v>
      </c>
      <c r="F8" s="99" t="str">
        <f>Results!G11</f>
        <v/>
      </c>
      <c r="G8" s="100" t="s">
        <v>389</v>
      </c>
      <c r="H8" s="101" t="e">
        <f>VLOOKUP(B8,Results!$A$8:$AK$104,37,FALSE)</f>
        <v>#N/A</v>
      </c>
      <c r="I8" s="99" t="e">
        <f>VLOOKUP(H8,Results!A$8:$G$104,3,FALSE)</f>
        <v>#N/A</v>
      </c>
      <c r="J8" s="99" t="e">
        <f>VLOOKUP(H8,Results!$A$8:$G$104,2,FALSE)</f>
        <v>#N/A</v>
      </c>
      <c r="K8" s="99" t="e">
        <f>VLOOKUP(H8,Results!$A$8:$G$104,4,FALSE)</f>
        <v>#N/A</v>
      </c>
      <c r="L8" s="99" t="e">
        <f>VLOOKUP(H8,Results!$A$8:$G$104,7,FALSE)</f>
        <v>#N/A</v>
      </c>
      <c r="M8" s="96" t="e">
        <f>VLOOKUP(H8,$B$4:B8,1,FALSE)</f>
        <v>#N/A</v>
      </c>
    </row>
    <row r="9" spans="1:13">
      <c r="A9" s="96"/>
      <c r="B9" s="94">
        <f>Results!A12</f>
        <v>0</v>
      </c>
      <c r="C9" s="99">
        <f>Results!C12</f>
        <v>0</v>
      </c>
      <c r="D9" s="99">
        <f>Results!B12</f>
        <v>0</v>
      </c>
      <c r="E9" s="99">
        <f>Results!D12</f>
        <v>0</v>
      </c>
      <c r="F9" s="99" t="str">
        <f>Results!G12</f>
        <v/>
      </c>
      <c r="G9" s="100" t="s">
        <v>389</v>
      </c>
      <c r="H9" s="101" t="e">
        <f>VLOOKUP(B9,Results!$A$8:$AK$104,37,FALSE)</f>
        <v>#N/A</v>
      </c>
      <c r="I9" s="99" t="e">
        <f>VLOOKUP(H9,Results!A$8:$G$104,3,FALSE)</f>
        <v>#N/A</v>
      </c>
      <c r="J9" s="99" t="e">
        <f>VLOOKUP(H9,Results!$A$8:$G$104,2,FALSE)</f>
        <v>#N/A</v>
      </c>
      <c r="K9" s="99" t="e">
        <f>VLOOKUP(H9,Results!$A$8:$G$104,4,FALSE)</f>
        <v>#N/A</v>
      </c>
      <c r="L9" s="99" t="e">
        <f>VLOOKUP(H9,Results!$A$8:$G$104,7,FALSE)</f>
        <v>#N/A</v>
      </c>
      <c r="M9" s="96" t="e">
        <f>VLOOKUP(H9,$B$4:B9,1,FALSE)</f>
        <v>#N/A</v>
      </c>
    </row>
    <row r="10" spans="1:13">
      <c r="A10" s="96"/>
      <c r="B10" s="94">
        <f>Results!A13</f>
        <v>0</v>
      </c>
      <c r="C10" s="99">
        <f>Results!C13</f>
        <v>0</v>
      </c>
      <c r="D10" s="99">
        <f>Results!B13</f>
        <v>0</v>
      </c>
      <c r="E10" s="99">
        <f>Results!D13</f>
        <v>0</v>
      </c>
      <c r="F10" s="99" t="str">
        <f>Results!G13</f>
        <v/>
      </c>
      <c r="G10" s="100" t="s">
        <v>389</v>
      </c>
      <c r="H10" s="101" t="e">
        <f>VLOOKUP(B10,Results!$A$8:$AK$104,37,FALSE)</f>
        <v>#N/A</v>
      </c>
      <c r="I10" s="99" t="e">
        <f>VLOOKUP(H10,Results!A$8:$G$104,3,FALSE)</f>
        <v>#N/A</v>
      </c>
      <c r="J10" s="99" t="e">
        <f>VLOOKUP(H10,Results!$A$8:$G$104,2,FALSE)</f>
        <v>#N/A</v>
      </c>
      <c r="K10" s="99" t="e">
        <f>VLOOKUP(H10,Results!$A$8:$G$104,4,FALSE)</f>
        <v>#N/A</v>
      </c>
      <c r="L10" s="99" t="e">
        <f>VLOOKUP(H10,Results!$A$8:$G$104,7,FALSE)</f>
        <v>#N/A</v>
      </c>
      <c r="M10" s="96" t="e">
        <f>VLOOKUP(H10,$B$4:B10,1,FALSE)</f>
        <v>#N/A</v>
      </c>
    </row>
    <row r="11" spans="1:13">
      <c r="A11" s="96"/>
      <c r="B11" s="94">
        <f>Results!A14</f>
        <v>0</v>
      </c>
      <c r="C11" s="99">
        <f>Results!C14</f>
        <v>0</v>
      </c>
      <c r="D11" s="99">
        <f>Results!B14</f>
        <v>0</v>
      </c>
      <c r="E11" s="99">
        <f>Results!D14</f>
        <v>0</v>
      </c>
      <c r="F11" s="99" t="str">
        <f>Results!G14</f>
        <v/>
      </c>
      <c r="G11" s="100" t="s">
        <v>389</v>
      </c>
      <c r="H11" s="101" t="e">
        <f>VLOOKUP(B11,Results!$A$8:$AK$104,37,FALSE)</f>
        <v>#N/A</v>
      </c>
      <c r="I11" s="99" t="e">
        <f>VLOOKUP(H11,Results!A$8:$G$104,3,FALSE)</f>
        <v>#N/A</v>
      </c>
      <c r="J11" s="99" t="e">
        <f>VLOOKUP(H11,Results!$A$8:$G$104,2,FALSE)</f>
        <v>#N/A</v>
      </c>
      <c r="K11" s="99" t="e">
        <f>VLOOKUP(H11,Results!$A$8:$G$104,4,FALSE)</f>
        <v>#N/A</v>
      </c>
      <c r="L11" s="99" t="e">
        <f>VLOOKUP(H11,Results!$A$8:$G$104,7,FALSE)</f>
        <v>#N/A</v>
      </c>
      <c r="M11" s="96" t="e">
        <f>VLOOKUP(H11,$B$4:B11,1,FALSE)</f>
        <v>#N/A</v>
      </c>
    </row>
    <row r="12" spans="1:13">
      <c r="A12" s="96"/>
      <c r="B12" s="94">
        <f>Results!A15</f>
        <v>0</v>
      </c>
      <c r="C12" s="99">
        <f>Results!C15</f>
        <v>0</v>
      </c>
      <c r="D12" s="99">
        <f>Results!B15</f>
        <v>0</v>
      </c>
      <c r="E12" s="99">
        <f>Results!D15</f>
        <v>0</v>
      </c>
      <c r="F12" s="99" t="str">
        <f>Results!G15</f>
        <v/>
      </c>
      <c r="G12" s="100" t="s">
        <v>389</v>
      </c>
      <c r="H12" s="101" t="e">
        <f>VLOOKUP(B12,Results!$A$8:$AK$104,37,FALSE)</f>
        <v>#N/A</v>
      </c>
      <c r="I12" s="99" t="e">
        <f>VLOOKUP(H12,Results!A$8:$G$104,3,FALSE)</f>
        <v>#N/A</v>
      </c>
      <c r="J12" s="99" t="e">
        <f>VLOOKUP(H12,Results!$A$8:$G$104,2,FALSE)</f>
        <v>#N/A</v>
      </c>
      <c r="K12" s="99" t="e">
        <f>VLOOKUP(H12,Results!$A$8:$G$104,4,FALSE)</f>
        <v>#N/A</v>
      </c>
      <c r="L12" s="99" t="e">
        <f>VLOOKUP(H12,Results!$A$8:$G$104,7,FALSE)</f>
        <v>#N/A</v>
      </c>
      <c r="M12" s="96" t="e">
        <f>VLOOKUP(H12,$B$4:B12,1,FALSE)</f>
        <v>#N/A</v>
      </c>
    </row>
    <row r="13" spans="1:13">
      <c r="A13" s="96"/>
      <c r="B13" s="94">
        <f>Results!A16</f>
        <v>0</v>
      </c>
      <c r="C13" s="99">
        <f>Results!C16</f>
        <v>0</v>
      </c>
      <c r="D13" s="99">
        <f>Results!B16</f>
        <v>0</v>
      </c>
      <c r="E13" s="99">
        <f>Results!D16</f>
        <v>0</v>
      </c>
      <c r="F13" s="99" t="str">
        <f>Results!G16</f>
        <v/>
      </c>
      <c r="G13" s="100" t="s">
        <v>389</v>
      </c>
      <c r="H13" s="101" t="e">
        <f>VLOOKUP(B13,Results!$A$8:$AK$104,37,FALSE)</f>
        <v>#N/A</v>
      </c>
      <c r="I13" s="99" t="e">
        <f>VLOOKUP(H13,Results!A$8:$G$104,3,FALSE)</f>
        <v>#N/A</v>
      </c>
      <c r="J13" s="99" t="e">
        <f>VLOOKUP(H13,Results!$A$8:$G$104,2,FALSE)</f>
        <v>#N/A</v>
      </c>
      <c r="K13" s="99" t="e">
        <f>VLOOKUP(H13,Results!$A$8:$G$104,4,FALSE)</f>
        <v>#N/A</v>
      </c>
      <c r="L13" s="99" t="e">
        <f>VLOOKUP(H13,Results!$A$8:$G$104,7,FALSE)</f>
        <v>#N/A</v>
      </c>
      <c r="M13" s="96" t="e">
        <f>VLOOKUP(H13,$B$4:B13,1,FALSE)</f>
        <v>#N/A</v>
      </c>
    </row>
    <row r="14" spans="1:13">
      <c r="A14" s="96"/>
      <c r="B14" s="94">
        <f>Results!A17</f>
        <v>0</v>
      </c>
      <c r="C14" s="99">
        <f>Results!C17</f>
        <v>0</v>
      </c>
      <c r="D14" s="99">
        <f>Results!B17</f>
        <v>0</v>
      </c>
      <c r="E14" s="99">
        <f>Results!D17</f>
        <v>0</v>
      </c>
      <c r="F14" s="99" t="str">
        <f>Results!G17</f>
        <v/>
      </c>
      <c r="G14" s="100" t="s">
        <v>389</v>
      </c>
      <c r="H14" s="101" t="e">
        <f>VLOOKUP(B14,Results!$A$8:$AK$104,37,FALSE)</f>
        <v>#N/A</v>
      </c>
      <c r="I14" s="99" t="e">
        <f>VLOOKUP(H14,Results!A$8:$G$104,3,FALSE)</f>
        <v>#N/A</v>
      </c>
      <c r="J14" s="99" t="e">
        <f>VLOOKUP(H14,Results!$A$8:$G$104,2,FALSE)</f>
        <v>#N/A</v>
      </c>
      <c r="K14" s="99" t="e">
        <f>VLOOKUP(H14,Results!$A$8:$G$104,4,FALSE)</f>
        <v>#N/A</v>
      </c>
      <c r="L14" s="99" t="e">
        <f>VLOOKUP(H14,Results!$A$8:$G$104,7,FALSE)</f>
        <v>#N/A</v>
      </c>
      <c r="M14" s="96" t="e">
        <f>VLOOKUP(H14,$B$4:B14,1,FALSE)</f>
        <v>#N/A</v>
      </c>
    </row>
    <row r="15" spans="1:13">
      <c r="A15" s="96"/>
      <c r="B15" s="94">
        <f>Results!A18</f>
        <v>0</v>
      </c>
      <c r="C15" s="99">
        <f>Results!C18</f>
        <v>0</v>
      </c>
      <c r="D15" s="99">
        <f>Results!B18</f>
        <v>0</v>
      </c>
      <c r="E15" s="99">
        <f>Results!D18</f>
        <v>0</v>
      </c>
      <c r="F15" s="99" t="str">
        <f>Results!G18</f>
        <v/>
      </c>
      <c r="G15" s="100" t="s">
        <v>389</v>
      </c>
      <c r="H15" s="101" t="e">
        <f>VLOOKUP(B15,Results!$A$8:$AK$104,37,FALSE)</f>
        <v>#N/A</v>
      </c>
      <c r="I15" s="99" t="e">
        <f>VLOOKUP(H15,Results!A$8:$G$104,3,FALSE)</f>
        <v>#N/A</v>
      </c>
      <c r="J15" s="99" t="e">
        <f>VLOOKUP(H15,Results!$A$8:$G$104,2,FALSE)</f>
        <v>#N/A</v>
      </c>
      <c r="K15" s="99" t="e">
        <f>VLOOKUP(H15,Results!$A$8:$G$104,4,FALSE)</f>
        <v>#N/A</v>
      </c>
      <c r="L15" s="99" t="e">
        <f>VLOOKUP(H15,Results!$A$8:$G$104,7,FALSE)</f>
        <v>#N/A</v>
      </c>
      <c r="M15" s="96" t="e">
        <f>VLOOKUP(H15,$B$4:B15,1,FALSE)</f>
        <v>#N/A</v>
      </c>
    </row>
    <row r="16" spans="1:13">
      <c r="A16" s="96"/>
      <c r="B16" s="94">
        <f>Results!A19</f>
        <v>0</v>
      </c>
      <c r="C16" s="99">
        <f>Results!C19</f>
        <v>0</v>
      </c>
      <c r="D16" s="99">
        <f>Results!B19</f>
        <v>0</v>
      </c>
      <c r="E16" s="99">
        <f>Results!D19</f>
        <v>0</v>
      </c>
      <c r="F16" s="99" t="str">
        <f>Results!G19</f>
        <v/>
      </c>
      <c r="G16" s="100" t="s">
        <v>389</v>
      </c>
      <c r="H16" s="101" t="e">
        <f>VLOOKUP(B16,Results!$A$8:$AK$104,37,FALSE)</f>
        <v>#N/A</v>
      </c>
      <c r="I16" s="99" t="e">
        <f>VLOOKUP(H16,Results!A$8:$G$104,3,FALSE)</f>
        <v>#N/A</v>
      </c>
      <c r="J16" s="99" t="e">
        <f>VLOOKUP(H16,Results!$A$8:$G$104,2,FALSE)</f>
        <v>#N/A</v>
      </c>
      <c r="K16" s="99" t="e">
        <f>VLOOKUP(H16,Results!$A$8:$G$104,4,FALSE)</f>
        <v>#N/A</v>
      </c>
      <c r="L16" s="99" t="e">
        <f>VLOOKUP(H16,Results!$A$8:$G$104,7,FALSE)</f>
        <v>#N/A</v>
      </c>
      <c r="M16" s="96" t="e">
        <f>VLOOKUP(H16,$B$4:B16,1,FALSE)</f>
        <v>#N/A</v>
      </c>
    </row>
    <row r="17" spans="1:13">
      <c r="A17" s="96"/>
      <c r="B17" s="94">
        <f>Results!A20</f>
        <v>0</v>
      </c>
      <c r="C17" s="99">
        <f>Results!C20</f>
        <v>0</v>
      </c>
      <c r="D17" s="99">
        <f>Results!B20</f>
        <v>0</v>
      </c>
      <c r="E17" s="99">
        <f>Results!D20</f>
        <v>0</v>
      </c>
      <c r="F17" s="99" t="str">
        <f>Results!G20</f>
        <v/>
      </c>
      <c r="G17" s="100" t="s">
        <v>389</v>
      </c>
      <c r="H17" s="101" t="e">
        <f>VLOOKUP(B17,Results!$A$8:$AK$104,37,FALSE)</f>
        <v>#N/A</v>
      </c>
      <c r="I17" s="99" t="e">
        <f>VLOOKUP(H17,Results!A$8:$G$104,3,FALSE)</f>
        <v>#N/A</v>
      </c>
      <c r="J17" s="99" t="e">
        <f>VLOOKUP(H17,Results!$A$8:$G$104,2,FALSE)</f>
        <v>#N/A</v>
      </c>
      <c r="K17" s="99" t="e">
        <f>VLOOKUP(H17,Results!$A$8:$G$104,4,FALSE)</f>
        <v>#N/A</v>
      </c>
      <c r="L17" s="99" t="e">
        <f>VLOOKUP(H17,Results!$A$8:$G$104,7,FALSE)</f>
        <v>#N/A</v>
      </c>
      <c r="M17" s="96" t="e">
        <f>VLOOKUP(H17,$B$4:B17,1,FALSE)</f>
        <v>#N/A</v>
      </c>
    </row>
    <row r="18" spans="1:13">
      <c r="A18" s="96"/>
      <c r="B18" s="94">
        <f>Results!A21</f>
        <v>0</v>
      </c>
      <c r="C18" s="99">
        <f>Results!C21</f>
        <v>0</v>
      </c>
      <c r="D18" s="99">
        <f>Results!B21</f>
        <v>0</v>
      </c>
      <c r="E18" s="99">
        <f>Results!D21</f>
        <v>0</v>
      </c>
      <c r="F18" s="99" t="str">
        <f>Results!G21</f>
        <v/>
      </c>
      <c r="G18" s="100" t="s">
        <v>389</v>
      </c>
      <c r="H18" s="101" t="e">
        <f>VLOOKUP(B18,Results!$A$8:$AK$104,37,FALSE)</f>
        <v>#N/A</v>
      </c>
      <c r="I18" s="99" t="e">
        <f>VLOOKUP(H18,Results!A$8:$G$104,3,FALSE)</f>
        <v>#N/A</v>
      </c>
      <c r="J18" s="99" t="e">
        <f>VLOOKUP(H18,Results!$A$8:$G$104,2,FALSE)</f>
        <v>#N/A</v>
      </c>
      <c r="K18" s="99" t="e">
        <f>VLOOKUP(H18,Results!$A$8:$G$104,4,FALSE)</f>
        <v>#N/A</v>
      </c>
      <c r="L18" s="99" t="e">
        <f>VLOOKUP(H18,Results!$A$8:$G$104,7,FALSE)</f>
        <v>#N/A</v>
      </c>
      <c r="M18" s="96" t="e">
        <f>VLOOKUP(H18,$B$4:B18,1,FALSE)</f>
        <v>#N/A</v>
      </c>
    </row>
    <row r="19" spans="1:13">
      <c r="A19" s="96"/>
      <c r="B19" s="94">
        <f>Results!A22</f>
        <v>0</v>
      </c>
      <c r="C19" s="99">
        <f>Results!C22</f>
        <v>0</v>
      </c>
      <c r="D19" s="99">
        <f>Results!B22</f>
        <v>0</v>
      </c>
      <c r="E19" s="99">
        <f>Results!D22</f>
        <v>0</v>
      </c>
      <c r="F19" s="99" t="str">
        <f>Results!G22</f>
        <v/>
      </c>
      <c r="G19" s="100" t="s">
        <v>389</v>
      </c>
      <c r="H19" s="101" t="e">
        <f>VLOOKUP(B19,Results!$A$8:$AK$104,37,FALSE)</f>
        <v>#N/A</v>
      </c>
      <c r="I19" s="99" t="e">
        <f>VLOOKUP(H19,Results!A$8:$G$104,3,FALSE)</f>
        <v>#N/A</v>
      </c>
      <c r="J19" s="99" t="e">
        <f>VLOOKUP(H19,Results!$A$8:$G$104,2,FALSE)</f>
        <v>#N/A</v>
      </c>
      <c r="K19" s="99" t="e">
        <f>VLOOKUP(H19,Results!$A$8:$G$104,4,FALSE)</f>
        <v>#N/A</v>
      </c>
      <c r="L19" s="99" t="e">
        <f>VLOOKUP(H19,Results!$A$8:$G$104,7,FALSE)</f>
        <v>#N/A</v>
      </c>
      <c r="M19" s="96" t="e">
        <f>VLOOKUP(H19,$B$4:B19,1,FALSE)</f>
        <v>#N/A</v>
      </c>
    </row>
    <row r="20" spans="1:13">
      <c r="A20" s="96"/>
      <c r="B20" s="94">
        <f>Results!A23</f>
        <v>0</v>
      </c>
      <c r="C20" s="99">
        <f>Results!C23</f>
        <v>0</v>
      </c>
      <c r="D20" s="99">
        <f>Results!B23</f>
        <v>0</v>
      </c>
      <c r="E20" s="99">
        <f>Results!D23</f>
        <v>0</v>
      </c>
      <c r="F20" s="99" t="str">
        <f>Results!G23</f>
        <v/>
      </c>
      <c r="G20" s="100" t="s">
        <v>389</v>
      </c>
      <c r="H20" s="101" t="e">
        <f>VLOOKUP(B20,Results!$A$8:$AK$104,37,FALSE)</f>
        <v>#N/A</v>
      </c>
      <c r="I20" s="99" t="e">
        <f>VLOOKUP(H20,Results!A$8:$G$104,3,FALSE)</f>
        <v>#N/A</v>
      </c>
      <c r="J20" s="99" t="e">
        <f>VLOOKUP(H20,Results!$A$8:$G$104,2,FALSE)</f>
        <v>#N/A</v>
      </c>
      <c r="K20" s="99" t="e">
        <f>VLOOKUP(H20,Results!$A$8:$G$104,4,FALSE)</f>
        <v>#N/A</v>
      </c>
      <c r="L20" s="99" t="e">
        <f>VLOOKUP(H20,Results!$A$8:$G$104,7,FALSE)</f>
        <v>#N/A</v>
      </c>
      <c r="M20" s="96" t="e">
        <f>VLOOKUP(H20,$B$4:B20,1,FALSE)</f>
        <v>#N/A</v>
      </c>
    </row>
    <row r="21" spans="1:13">
      <c r="A21" s="96"/>
      <c r="B21" s="94">
        <f>Results!A24</f>
        <v>0</v>
      </c>
      <c r="C21" s="99">
        <f>Results!C24</f>
        <v>0</v>
      </c>
      <c r="D21" s="99">
        <f>Results!B24</f>
        <v>0</v>
      </c>
      <c r="E21" s="99">
        <f>Results!D24</f>
        <v>0</v>
      </c>
      <c r="F21" s="99" t="str">
        <f>Results!G24</f>
        <v/>
      </c>
      <c r="G21" s="100" t="s">
        <v>389</v>
      </c>
      <c r="H21" s="101" t="e">
        <f>VLOOKUP(B21,Results!$A$8:$AK$104,37,FALSE)</f>
        <v>#N/A</v>
      </c>
      <c r="I21" s="99" t="e">
        <f>VLOOKUP(H21,Results!A$8:$G$104,3,FALSE)</f>
        <v>#N/A</v>
      </c>
      <c r="J21" s="99" t="e">
        <f>VLOOKUP(H21,Results!$A$8:$G$104,2,FALSE)</f>
        <v>#N/A</v>
      </c>
      <c r="K21" s="99" t="e">
        <f>VLOOKUP(H21,Results!$A$8:$G$104,4,FALSE)</f>
        <v>#N/A</v>
      </c>
      <c r="L21" s="99" t="e">
        <f>VLOOKUP(H21,Results!$A$8:$G$104,7,FALSE)</f>
        <v>#N/A</v>
      </c>
      <c r="M21" s="96" t="e">
        <f>VLOOKUP(H21,$B$4:B21,1,FALSE)</f>
        <v>#N/A</v>
      </c>
    </row>
    <row r="22" spans="1:13">
      <c r="A22" s="96"/>
      <c r="B22" s="94">
        <f>Results!A25</f>
        <v>0</v>
      </c>
      <c r="C22" s="99">
        <f>Results!C25</f>
        <v>0</v>
      </c>
      <c r="D22" s="99">
        <f>Results!B25</f>
        <v>0</v>
      </c>
      <c r="E22" s="99">
        <f>Results!D25</f>
        <v>0</v>
      </c>
      <c r="F22" s="99" t="str">
        <f>Results!G25</f>
        <v/>
      </c>
      <c r="G22" s="100" t="s">
        <v>389</v>
      </c>
      <c r="H22" s="101" t="e">
        <f>VLOOKUP(B22,Results!$A$8:$AK$104,37,FALSE)</f>
        <v>#N/A</v>
      </c>
      <c r="I22" s="99" t="e">
        <f>VLOOKUP(H22,Results!A$8:$G$104,3,FALSE)</f>
        <v>#N/A</v>
      </c>
      <c r="J22" s="99" t="e">
        <f>VLOOKUP(H22,Results!$A$8:$G$104,2,FALSE)</f>
        <v>#N/A</v>
      </c>
      <c r="K22" s="99" t="e">
        <f>VLOOKUP(H22,Results!$A$8:$G$104,4,FALSE)</f>
        <v>#N/A</v>
      </c>
      <c r="L22" s="99" t="e">
        <f>VLOOKUP(H22,Results!$A$8:$G$104,7,FALSE)</f>
        <v>#N/A</v>
      </c>
      <c r="M22" s="96" t="e">
        <f>VLOOKUP(H22,$B$4:B22,1,FALSE)</f>
        <v>#N/A</v>
      </c>
    </row>
    <row r="23" spans="1:13">
      <c r="A23" s="96"/>
      <c r="B23" s="94">
        <f>Results!A26</f>
        <v>0</v>
      </c>
      <c r="C23" s="99">
        <f>Results!C26</f>
        <v>0</v>
      </c>
      <c r="D23" s="99">
        <f>Results!B26</f>
        <v>0</v>
      </c>
      <c r="E23" s="99">
        <f>Results!D26</f>
        <v>0</v>
      </c>
      <c r="F23" s="99" t="str">
        <f>Results!G26</f>
        <v/>
      </c>
      <c r="G23" s="100" t="s">
        <v>389</v>
      </c>
      <c r="H23" s="101" t="e">
        <f>VLOOKUP(B23,Results!$A$8:$AK$104,37,FALSE)</f>
        <v>#N/A</v>
      </c>
      <c r="I23" s="99" t="e">
        <f>VLOOKUP(H23,Results!A$8:$G$104,3,FALSE)</f>
        <v>#N/A</v>
      </c>
      <c r="J23" s="99" t="e">
        <f>VLOOKUP(H23,Results!$A$8:$G$104,2,FALSE)</f>
        <v>#N/A</v>
      </c>
      <c r="K23" s="99" t="e">
        <f>VLOOKUP(H23,Results!$A$8:$G$104,4,FALSE)</f>
        <v>#N/A</v>
      </c>
      <c r="L23" s="99" t="e">
        <f>VLOOKUP(H23,Results!$A$8:$G$104,7,FALSE)</f>
        <v>#N/A</v>
      </c>
      <c r="M23" s="96" t="e">
        <f>VLOOKUP(H23,$B$4:B23,1,FALSE)</f>
        <v>#N/A</v>
      </c>
    </row>
    <row r="24" spans="1:13">
      <c r="A24" s="96"/>
      <c r="B24" s="94">
        <f>Results!A27</f>
        <v>0</v>
      </c>
      <c r="C24" s="99">
        <f>Results!C27</f>
        <v>0</v>
      </c>
      <c r="D24" s="99">
        <f>Results!B27</f>
        <v>0</v>
      </c>
      <c r="E24" s="99">
        <f>Results!D27</f>
        <v>0</v>
      </c>
      <c r="F24" s="99" t="str">
        <f>Results!G27</f>
        <v/>
      </c>
      <c r="G24" s="100" t="s">
        <v>389</v>
      </c>
      <c r="H24" s="101" t="e">
        <f>VLOOKUP(B24,Results!$A$8:$AK$104,37,FALSE)</f>
        <v>#N/A</v>
      </c>
      <c r="I24" s="99" t="e">
        <f>VLOOKUP(H24,Results!A$8:$G$104,3,FALSE)</f>
        <v>#N/A</v>
      </c>
      <c r="J24" s="99" t="e">
        <f>VLOOKUP(H24,Results!$A$8:$G$104,2,FALSE)</f>
        <v>#N/A</v>
      </c>
      <c r="K24" s="99" t="e">
        <f>VLOOKUP(H24,Results!$A$8:$G$104,4,FALSE)</f>
        <v>#N/A</v>
      </c>
      <c r="L24" s="99" t="e">
        <f>VLOOKUP(H24,Results!$A$8:$G$104,7,FALSE)</f>
        <v>#N/A</v>
      </c>
      <c r="M24" s="96" t="e">
        <f>VLOOKUP(H24,$B$4:B24,1,FALSE)</f>
        <v>#N/A</v>
      </c>
    </row>
    <row r="25" spans="1:13">
      <c r="A25" s="96"/>
      <c r="B25" s="94">
        <f>Results!A28</f>
        <v>0</v>
      </c>
      <c r="C25" s="99">
        <f>Results!C28</f>
        <v>0</v>
      </c>
      <c r="D25" s="99">
        <f>Results!B28</f>
        <v>0</v>
      </c>
      <c r="E25" s="99">
        <f>Results!D28</f>
        <v>0</v>
      </c>
      <c r="F25" s="99" t="str">
        <f>Results!G28</f>
        <v/>
      </c>
      <c r="G25" s="100" t="s">
        <v>389</v>
      </c>
      <c r="H25" s="101" t="e">
        <f>VLOOKUP(B25,Results!$A$8:$AK$104,37,FALSE)</f>
        <v>#N/A</v>
      </c>
      <c r="I25" s="99" t="e">
        <f>VLOOKUP(H25,Results!A$8:$G$104,3,FALSE)</f>
        <v>#N/A</v>
      </c>
      <c r="J25" s="99" t="e">
        <f>VLOOKUP(H25,Results!$A$8:$G$104,2,FALSE)</f>
        <v>#N/A</v>
      </c>
      <c r="K25" s="99" t="e">
        <f>VLOOKUP(H25,Results!$A$8:$G$104,4,FALSE)</f>
        <v>#N/A</v>
      </c>
      <c r="L25" s="99" t="e">
        <f>VLOOKUP(H25,Results!$A$8:$G$104,7,FALSE)</f>
        <v>#N/A</v>
      </c>
      <c r="M25" s="96" t="e">
        <f>VLOOKUP(H25,$B$4:B25,1,FALSE)</f>
        <v>#N/A</v>
      </c>
    </row>
    <row r="26" spans="1:13">
      <c r="A26" s="96"/>
      <c r="B26" s="94">
        <f>Results!A29</f>
        <v>0</v>
      </c>
      <c r="C26" s="99">
        <f>Results!C29</f>
        <v>0</v>
      </c>
      <c r="D26" s="99">
        <f>Results!B29</f>
        <v>0</v>
      </c>
      <c r="E26" s="99">
        <f>Results!D29</f>
        <v>0</v>
      </c>
      <c r="F26" s="99" t="str">
        <f>Results!G29</f>
        <v/>
      </c>
      <c r="G26" s="100" t="s">
        <v>389</v>
      </c>
      <c r="H26" s="101" t="e">
        <f>VLOOKUP(B26,Results!$A$8:$AK$104,37,FALSE)</f>
        <v>#N/A</v>
      </c>
      <c r="I26" s="99" t="e">
        <f>VLOOKUP(H26,Results!A$8:$G$104,3,FALSE)</f>
        <v>#N/A</v>
      </c>
      <c r="J26" s="99" t="e">
        <f>VLOOKUP(H26,Results!$A$8:$G$104,2,FALSE)</f>
        <v>#N/A</v>
      </c>
      <c r="K26" s="99" t="e">
        <f>VLOOKUP(H26,Results!$A$8:$G$104,4,FALSE)</f>
        <v>#N/A</v>
      </c>
      <c r="L26" s="99" t="e">
        <f>VLOOKUP(H26,Results!$A$8:$G$104,7,FALSE)</f>
        <v>#N/A</v>
      </c>
      <c r="M26" s="96" t="e">
        <f>VLOOKUP(H26,$B$4:B26,1,FALSE)</f>
        <v>#N/A</v>
      </c>
    </row>
    <row r="27" spans="1:13">
      <c r="A27" s="96"/>
      <c r="B27" s="94">
        <f>Results!A30</f>
        <v>0</v>
      </c>
      <c r="C27" s="99">
        <f>Results!C30</f>
        <v>0</v>
      </c>
      <c r="D27" s="99">
        <f>Results!B30</f>
        <v>0</v>
      </c>
      <c r="E27" s="99">
        <f>Results!D30</f>
        <v>0</v>
      </c>
      <c r="F27" s="99" t="str">
        <f>Results!G30</f>
        <v/>
      </c>
      <c r="G27" s="100" t="s">
        <v>389</v>
      </c>
      <c r="H27" s="101" t="e">
        <f>VLOOKUP(B27,Results!$A$8:$AK$104,37,FALSE)</f>
        <v>#N/A</v>
      </c>
      <c r="I27" s="99" t="e">
        <f>VLOOKUP(H27,Results!A$8:$G$104,3,FALSE)</f>
        <v>#N/A</v>
      </c>
      <c r="J27" s="99" t="e">
        <f>VLOOKUP(H27,Results!$A$8:$G$104,2,FALSE)</f>
        <v>#N/A</v>
      </c>
      <c r="K27" s="99" t="e">
        <f>VLOOKUP(H27,Results!$A$8:$G$104,4,FALSE)</f>
        <v>#N/A</v>
      </c>
      <c r="L27" s="99" t="e">
        <f>VLOOKUP(H27,Results!$A$8:$G$104,7,FALSE)</f>
        <v>#N/A</v>
      </c>
      <c r="M27" s="96" t="e">
        <f>VLOOKUP(H27,$B$4:B27,1,FALSE)</f>
        <v>#N/A</v>
      </c>
    </row>
    <row r="28" spans="1:13">
      <c r="A28" s="96"/>
      <c r="B28" s="94">
        <f>Results!A31</f>
        <v>0</v>
      </c>
      <c r="C28" s="99">
        <f>Results!C31</f>
        <v>0</v>
      </c>
      <c r="D28" s="99">
        <f>Results!B31</f>
        <v>0</v>
      </c>
      <c r="E28" s="99">
        <f>Results!D31</f>
        <v>0</v>
      </c>
      <c r="F28" s="99" t="str">
        <f>Results!G31</f>
        <v/>
      </c>
      <c r="G28" s="100" t="s">
        <v>389</v>
      </c>
      <c r="H28" s="101" t="e">
        <f>VLOOKUP(B28,Results!$A$8:$AK$104,37,FALSE)</f>
        <v>#N/A</v>
      </c>
      <c r="I28" s="99" t="e">
        <f>VLOOKUP(H28,Results!A$8:$G$104,3,FALSE)</f>
        <v>#N/A</v>
      </c>
      <c r="J28" s="99" t="e">
        <f>VLOOKUP(H28,Results!$A$8:$G$104,2,FALSE)</f>
        <v>#N/A</v>
      </c>
      <c r="K28" s="99" t="e">
        <f>VLOOKUP(H28,Results!$A$8:$G$104,4,FALSE)</f>
        <v>#N/A</v>
      </c>
      <c r="L28" s="99" t="e">
        <f>VLOOKUP(H28,Results!$A$8:$G$104,7,FALSE)</f>
        <v>#N/A</v>
      </c>
      <c r="M28" s="96" t="e">
        <f>VLOOKUP(H28,$B$4:B28,1,FALSE)</f>
        <v>#N/A</v>
      </c>
    </row>
    <row r="29" spans="1:13">
      <c r="A29" s="96"/>
      <c r="B29" s="94">
        <f>Results!A32</f>
        <v>0</v>
      </c>
      <c r="C29" s="99">
        <f>Results!C32</f>
        <v>0</v>
      </c>
      <c r="D29" s="99">
        <f>Results!B32</f>
        <v>0</v>
      </c>
      <c r="E29" s="99">
        <f>Results!D32</f>
        <v>0</v>
      </c>
      <c r="F29" s="99" t="str">
        <f>Results!G32</f>
        <v/>
      </c>
      <c r="G29" s="100" t="s">
        <v>389</v>
      </c>
      <c r="H29" s="101" t="e">
        <f>VLOOKUP(B29,Results!$A$8:$AK$104,37,FALSE)</f>
        <v>#N/A</v>
      </c>
      <c r="I29" s="99" t="e">
        <f>VLOOKUP(H29,Results!A$8:$G$104,3,FALSE)</f>
        <v>#N/A</v>
      </c>
      <c r="J29" s="99" t="e">
        <f>VLOOKUP(H29,Results!$A$8:$G$104,2,FALSE)</f>
        <v>#N/A</v>
      </c>
      <c r="K29" s="99" t="e">
        <f>VLOOKUP(H29,Results!$A$8:$G$104,4,FALSE)</f>
        <v>#N/A</v>
      </c>
      <c r="L29" s="99" t="e">
        <f>VLOOKUP(H29,Results!$A$8:$G$104,7,FALSE)</f>
        <v>#N/A</v>
      </c>
      <c r="M29" s="96" t="e">
        <f>VLOOKUP(H29,$B$4:B29,1,FALSE)</f>
        <v>#N/A</v>
      </c>
    </row>
    <row r="30" spans="1:13">
      <c r="A30" s="96"/>
      <c r="B30" s="94">
        <f>Results!A33</f>
        <v>0</v>
      </c>
      <c r="C30" s="99">
        <f>Results!C33</f>
        <v>0</v>
      </c>
      <c r="D30" s="99">
        <f>Results!B33</f>
        <v>0</v>
      </c>
      <c r="E30" s="99">
        <f>Results!D33</f>
        <v>0</v>
      </c>
      <c r="F30" s="99" t="str">
        <f>Results!G33</f>
        <v/>
      </c>
      <c r="G30" s="100" t="s">
        <v>389</v>
      </c>
      <c r="H30" s="101" t="e">
        <f>VLOOKUP(B30,Results!$A$8:$AK$104,37,FALSE)</f>
        <v>#N/A</v>
      </c>
      <c r="I30" s="99" t="e">
        <f>VLOOKUP(H30,Results!A$8:$G$104,3,FALSE)</f>
        <v>#N/A</v>
      </c>
      <c r="J30" s="99" t="e">
        <f>VLOOKUP(H30,Results!$A$8:$G$104,2,FALSE)</f>
        <v>#N/A</v>
      </c>
      <c r="K30" s="99" t="e">
        <f>VLOOKUP(H30,Results!$A$8:$G$104,4,FALSE)</f>
        <v>#N/A</v>
      </c>
      <c r="L30" s="99" t="e">
        <f>VLOOKUP(H30,Results!$A$8:$G$104,7,FALSE)</f>
        <v>#N/A</v>
      </c>
      <c r="M30" s="96" t="e">
        <f>VLOOKUP(H30,$B$4:B30,1,FALSE)</f>
        <v>#N/A</v>
      </c>
    </row>
    <row r="31" spans="1:13">
      <c r="A31" s="96"/>
      <c r="B31" s="94">
        <f>Results!A34</f>
        <v>0</v>
      </c>
      <c r="C31" s="99">
        <f>Results!C34</f>
        <v>0</v>
      </c>
      <c r="D31" s="99">
        <f>Results!B34</f>
        <v>0</v>
      </c>
      <c r="E31" s="99">
        <f>Results!D34</f>
        <v>0</v>
      </c>
      <c r="F31" s="99" t="str">
        <f>Results!G34</f>
        <v/>
      </c>
      <c r="G31" s="100" t="s">
        <v>389</v>
      </c>
      <c r="H31" s="101" t="e">
        <f>VLOOKUP(B31,Results!$A$8:$AK$104,37,FALSE)</f>
        <v>#N/A</v>
      </c>
      <c r="I31" s="99" t="e">
        <f>VLOOKUP(H31,Results!A$8:$G$104,3,FALSE)</f>
        <v>#N/A</v>
      </c>
      <c r="J31" s="99" t="e">
        <f>VLOOKUP(H31,Results!$A$8:$G$104,2,FALSE)</f>
        <v>#N/A</v>
      </c>
      <c r="K31" s="99" t="e">
        <f>VLOOKUP(H31,Results!$A$8:$G$104,4,FALSE)</f>
        <v>#N/A</v>
      </c>
      <c r="L31" s="99" t="e">
        <f>VLOOKUP(H31,Results!$A$8:$G$104,7,FALSE)</f>
        <v>#N/A</v>
      </c>
      <c r="M31" s="96" t="e">
        <f>VLOOKUP(H31,$B$4:B31,1,FALSE)</f>
        <v>#N/A</v>
      </c>
    </row>
    <row r="32" spans="1:13">
      <c r="A32" s="96"/>
      <c r="B32" s="94">
        <f>Results!A35</f>
        <v>0</v>
      </c>
      <c r="C32" s="99">
        <f>Results!C35</f>
        <v>0</v>
      </c>
      <c r="D32" s="99">
        <f>Results!B35</f>
        <v>0</v>
      </c>
      <c r="E32" s="99">
        <f>Results!D35</f>
        <v>0</v>
      </c>
      <c r="F32" s="99" t="str">
        <f>Results!G35</f>
        <v/>
      </c>
      <c r="G32" s="100" t="s">
        <v>389</v>
      </c>
      <c r="H32" s="101" t="e">
        <f>VLOOKUP(B32,Results!$A$8:$AK$104,37,FALSE)</f>
        <v>#N/A</v>
      </c>
      <c r="I32" s="99" t="e">
        <f>VLOOKUP(H32,Results!A$8:$G$104,3,FALSE)</f>
        <v>#N/A</v>
      </c>
      <c r="J32" s="99" t="e">
        <f>VLOOKUP(H32,Results!$A$8:$G$104,2,FALSE)</f>
        <v>#N/A</v>
      </c>
      <c r="K32" s="99" t="e">
        <f>VLOOKUP(H32,Results!$A$8:$G$104,4,FALSE)</f>
        <v>#N/A</v>
      </c>
      <c r="L32" s="99" t="e">
        <f>VLOOKUP(H32,Results!$A$8:$G$104,7,FALSE)</f>
        <v>#N/A</v>
      </c>
      <c r="M32" s="96" t="e">
        <f>VLOOKUP(H32,$B$4:B32,1,FALSE)</f>
        <v>#N/A</v>
      </c>
    </row>
    <row r="33" spans="1:13">
      <c r="A33" s="96"/>
      <c r="B33" s="94">
        <f>Results!A36</f>
        <v>0</v>
      </c>
      <c r="C33" s="99">
        <f>Results!C36</f>
        <v>0</v>
      </c>
      <c r="D33" s="99">
        <f>Results!B36</f>
        <v>0</v>
      </c>
      <c r="E33" s="99">
        <f>Results!D36</f>
        <v>0</v>
      </c>
      <c r="F33" s="99" t="str">
        <f>Results!G36</f>
        <v/>
      </c>
      <c r="G33" s="100" t="s">
        <v>389</v>
      </c>
      <c r="H33" s="101" t="e">
        <f>VLOOKUP(B33,Results!$A$8:$AK$104,37,FALSE)</f>
        <v>#N/A</v>
      </c>
      <c r="I33" s="99" t="e">
        <f>VLOOKUP(H33,Results!A$8:$G$104,3,FALSE)</f>
        <v>#N/A</v>
      </c>
      <c r="J33" s="99" t="e">
        <f>VLOOKUP(H33,Results!$A$8:$G$104,2,FALSE)</f>
        <v>#N/A</v>
      </c>
      <c r="K33" s="99" t="e">
        <f>VLOOKUP(H33,Results!$A$8:$G$104,4,FALSE)</f>
        <v>#N/A</v>
      </c>
      <c r="L33" s="99" t="e">
        <f>VLOOKUP(H33,Results!$A$8:$G$104,7,FALSE)</f>
        <v>#N/A</v>
      </c>
      <c r="M33" s="96" t="e">
        <f>VLOOKUP(H33,$B$4:B33,1,FALSE)</f>
        <v>#N/A</v>
      </c>
    </row>
    <row r="34" spans="1:13">
      <c r="A34" s="96"/>
      <c r="B34" s="94">
        <f>Results!A37</f>
        <v>0</v>
      </c>
      <c r="C34" s="99">
        <f>Results!C37</f>
        <v>0</v>
      </c>
      <c r="D34" s="99">
        <f>Results!B37</f>
        <v>0</v>
      </c>
      <c r="E34" s="99">
        <f>Results!D37</f>
        <v>0</v>
      </c>
      <c r="F34" s="99" t="str">
        <f>Results!G37</f>
        <v/>
      </c>
      <c r="G34" s="100" t="s">
        <v>389</v>
      </c>
      <c r="H34" s="101" t="e">
        <f>VLOOKUP(B34,Results!$A$8:$AK$104,37,FALSE)</f>
        <v>#N/A</v>
      </c>
      <c r="I34" s="99" t="e">
        <f>VLOOKUP(H34,Results!A$8:$G$104,3,FALSE)</f>
        <v>#N/A</v>
      </c>
      <c r="J34" s="99" t="e">
        <f>VLOOKUP(H34,Results!$A$8:$G$104,2,FALSE)</f>
        <v>#N/A</v>
      </c>
      <c r="K34" s="99" t="e">
        <f>VLOOKUP(H34,Results!$A$8:$G$104,4,FALSE)</f>
        <v>#N/A</v>
      </c>
      <c r="L34" s="99" t="e">
        <f>VLOOKUP(H34,Results!$A$8:$G$104,7,FALSE)</f>
        <v>#N/A</v>
      </c>
      <c r="M34" s="96" t="e">
        <f>VLOOKUP(H34,$B$4:B34,1,FALSE)</f>
        <v>#N/A</v>
      </c>
    </row>
    <row r="35" spans="1:13">
      <c r="A35" s="96"/>
      <c r="B35" s="94">
        <f>Results!A38</f>
        <v>0</v>
      </c>
      <c r="C35" s="99">
        <f>Results!C38</f>
        <v>0</v>
      </c>
      <c r="D35" s="99">
        <f>Results!B38</f>
        <v>0</v>
      </c>
      <c r="E35" s="99">
        <f>Results!D38</f>
        <v>0</v>
      </c>
      <c r="F35" s="99" t="str">
        <f>Results!G38</f>
        <v/>
      </c>
      <c r="G35" s="100" t="s">
        <v>389</v>
      </c>
      <c r="H35" s="101" t="e">
        <f>VLOOKUP(B35,Results!$A$8:$AK$104,37,FALSE)</f>
        <v>#N/A</v>
      </c>
      <c r="I35" s="99" t="e">
        <f>VLOOKUP(H35,Results!A$8:$G$104,3,FALSE)</f>
        <v>#N/A</v>
      </c>
      <c r="J35" s="99" t="e">
        <f>VLOOKUP(H35,Results!$A$8:$G$104,2,FALSE)</f>
        <v>#N/A</v>
      </c>
      <c r="K35" s="99" t="e">
        <f>VLOOKUP(H35,Results!$A$8:$G$104,4,FALSE)</f>
        <v>#N/A</v>
      </c>
      <c r="L35" s="99" t="e">
        <f>VLOOKUP(H35,Results!$A$8:$G$104,7,FALSE)</f>
        <v>#N/A</v>
      </c>
      <c r="M35" s="96" t="e">
        <f>VLOOKUP(H35,$B$4:B35,1,FALSE)</f>
        <v>#N/A</v>
      </c>
    </row>
    <row r="36" spans="1:13">
      <c r="A36" s="96"/>
      <c r="B36" s="94">
        <f>Results!A39</f>
        <v>0</v>
      </c>
      <c r="C36" s="99">
        <f>Results!C39</f>
        <v>0</v>
      </c>
      <c r="D36" s="99">
        <f>Results!B39</f>
        <v>0</v>
      </c>
      <c r="E36" s="99">
        <f>Results!D39</f>
        <v>0</v>
      </c>
      <c r="F36" s="99" t="str">
        <f>Results!G39</f>
        <v/>
      </c>
      <c r="G36" s="100" t="s">
        <v>389</v>
      </c>
      <c r="H36" s="101" t="e">
        <f>VLOOKUP(B36,Results!$A$8:$AK$104,37,FALSE)</f>
        <v>#N/A</v>
      </c>
      <c r="I36" s="99" t="e">
        <f>VLOOKUP(H36,Results!A$8:$G$104,3,FALSE)</f>
        <v>#N/A</v>
      </c>
      <c r="J36" s="99" t="e">
        <f>VLOOKUP(H36,Results!$A$8:$G$104,2,FALSE)</f>
        <v>#N/A</v>
      </c>
      <c r="K36" s="99" t="e">
        <f>VLOOKUP(H36,Results!$A$8:$G$104,4,FALSE)</f>
        <v>#N/A</v>
      </c>
      <c r="L36" s="99" t="e">
        <f>VLOOKUP(H36,Results!$A$8:$G$104,7,FALSE)</f>
        <v>#N/A</v>
      </c>
      <c r="M36" s="96" t="e">
        <f>VLOOKUP(H36,$B$4:B36,1,FALSE)</f>
        <v>#N/A</v>
      </c>
    </row>
    <row r="37" spans="1:13">
      <c r="A37" s="96"/>
      <c r="B37" s="94">
        <f>Results!A40</f>
        <v>0</v>
      </c>
      <c r="C37" s="99">
        <f>Results!C40</f>
        <v>0</v>
      </c>
      <c r="D37" s="99">
        <f>Results!B40</f>
        <v>0</v>
      </c>
      <c r="E37" s="99">
        <f>Results!D40</f>
        <v>0</v>
      </c>
      <c r="F37" s="99" t="str">
        <f>Results!G40</f>
        <v/>
      </c>
      <c r="G37" s="100" t="s">
        <v>389</v>
      </c>
      <c r="H37" s="101" t="e">
        <f>VLOOKUP(B37,Results!$A$8:$AK$104,37,FALSE)</f>
        <v>#N/A</v>
      </c>
      <c r="I37" s="99" t="e">
        <f>VLOOKUP(H37,Results!A$8:$G$104,3,FALSE)</f>
        <v>#N/A</v>
      </c>
      <c r="J37" s="99" t="e">
        <f>VLOOKUP(H37,Results!$A$8:$G$104,2,FALSE)</f>
        <v>#N/A</v>
      </c>
      <c r="K37" s="99" t="e">
        <f>VLOOKUP(H37,Results!$A$8:$G$104,4,FALSE)</f>
        <v>#N/A</v>
      </c>
      <c r="L37" s="99" t="e">
        <f>VLOOKUP(H37,Results!$A$8:$G$104,7,FALSE)</f>
        <v>#N/A</v>
      </c>
      <c r="M37" s="96" t="e">
        <f>VLOOKUP(H37,$B$4:B37,1,FALSE)</f>
        <v>#N/A</v>
      </c>
    </row>
    <row r="38" spans="1:13">
      <c r="A38" s="96"/>
      <c r="B38" s="94">
        <f>Results!A41</f>
        <v>0</v>
      </c>
      <c r="C38" s="99">
        <f>Results!C41</f>
        <v>0</v>
      </c>
      <c r="D38" s="99">
        <f>Results!B41</f>
        <v>0</v>
      </c>
      <c r="E38" s="99">
        <f>Results!D41</f>
        <v>0</v>
      </c>
      <c r="F38" s="99" t="str">
        <f>Results!G41</f>
        <v/>
      </c>
      <c r="G38" s="100" t="s">
        <v>389</v>
      </c>
      <c r="H38" s="101" t="e">
        <f>VLOOKUP(B38,Results!$A$8:$AK$104,37,FALSE)</f>
        <v>#N/A</v>
      </c>
      <c r="I38" s="99" t="e">
        <f>VLOOKUP(H38,Results!A$8:$G$104,3,FALSE)</f>
        <v>#N/A</v>
      </c>
      <c r="J38" s="99" t="e">
        <f>VLOOKUP(H38,Results!$A$8:$G$104,2,FALSE)</f>
        <v>#N/A</v>
      </c>
      <c r="K38" s="99" t="e">
        <f>VLOOKUP(H38,Results!$A$8:$G$104,4,FALSE)</f>
        <v>#N/A</v>
      </c>
      <c r="L38" s="99" t="e">
        <f>VLOOKUP(H38,Results!$A$8:$G$104,7,FALSE)</f>
        <v>#N/A</v>
      </c>
      <c r="M38" s="96" t="e">
        <f>VLOOKUP(H38,$B$4:B38,1,FALSE)</f>
        <v>#N/A</v>
      </c>
    </row>
    <row r="39" spans="1:13">
      <c r="A39" s="96"/>
      <c r="B39" s="94">
        <f>Results!A42</f>
        <v>0</v>
      </c>
      <c r="C39" s="99">
        <f>Results!C42</f>
        <v>0</v>
      </c>
      <c r="D39" s="99">
        <f>Results!B42</f>
        <v>0</v>
      </c>
      <c r="E39" s="99">
        <f>Results!D42</f>
        <v>0</v>
      </c>
      <c r="F39" s="99" t="str">
        <f>Results!G42</f>
        <v/>
      </c>
      <c r="G39" s="100" t="s">
        <v>389</v>
      </c>
      <c r="H39" s="101" t="e">
        <f>VLOOKUP(B39,Results!$A$8:$AK$104,37,FALSE)</f>
        <v>#N/A</v>
      </c>
      <c r="I39" s="99" t="e">
        <f>VLOOKUP(H39,Results!A$8:$G$104,3,FALSE)</f>
        <v>#N/A</v>
      </c>
      <c r="J39" s="99" t="e">
        <f>VLOOKUP(H39,Results!$A$8:$G$104,2,FALSE)</f>
        <v>#N/A</v>
      </c>
      <c r="K39" s="99" t="e">
        <f>VLOOKUP(H39,Results!$A$8:$G$104,4,FALSE)</f>
        <v>#N/A</v>
      </c>
      <c r="L39" s="99" t="e">
        <f>VLOOKUP(H39,Results!$A$8:$G$104,7,FALSE)</f>
        <v>#N/A</v>
      </c>
      <c r="M39" s="96" t="e">
        <f>VLOOKUP(H39,$B$4:B39,1,FALSE)</f>
        <v>#N/A</v>
      </c>
    </row>
    <row r="40" spans="1:13">
      <c r="A40" s="96"/>
      <c r="B40" s="94">
        <f>Results!A43</f>
        <v>0</v>
      </c>
      <c r="C40" s="99">
        <f>Results!C43</f>
        <v>0</v>
      </c>
      <c r="D40" s="99">
        <f>Results!B43</f>
        <v>0</v>
      </c>
      <c r="E40" s="99">
        <f>Results!D43</f>
        <v>0</v>
      </c>
      <c r="F40" s="99" t="str">
        <f>Results!G43</f>
        <v/>
      </c>
      <c r="G40" s="100" t="s">
        <v>389</v>
      </c>
      <c r="H40" s="101" t="e">
        <f>VLOOKUP(B40,Results!$A$8:$AK$104,37,FALSE)</f>
        <v>#N/A</v>
      </c>
      <c r="I40" s="99" t="e">
        <f>VLOOKUP(H40,Results!A$8:$G$104,3,FALSE)</f>
        <v>#N/A</v>
      </c>
      <c r="J40" s="99" t="e">
        <f>VLOOKUP(H40,Results!$A$8:$G$104,2,FALSE)</f>
        <v>#N/A</v>
      </c>
      <c r="K40" s="99" t="e">
        <f>VLOOKUP(H40,Results!$A$8:$G$104,4,FALSE)</f>
        <v>#N/A</v>
      </c>
      <c r="L40" s="99" t="e">
        <f>VLOOKUP(H40,Results!$A$8:$G$104,7,FALSE)</f>
        <v>#N/A</v>
      </c>
      <c r="M40" s="96" t="e">
        <f>VLOOKUP(H40,$B$4:B40,1,FALSE)</f>
        <v>#N/A</v>
      </c>
    </row>
    <row r="41" spans="1:13">
      <c r="A41" s="96"/>
      <c r="B41" s="94">
        <f>Results!A44</f>
        <v>0</v>
      </c>
      <c r="C41" s="99">
        <f>Results!C44</f>
        <v>0</v>
      </c>
      <c r="D41" s="99">
        <f>Results!B44</f>
        <v>0</v>
      </c>
      <c r="E41" s="99">
        <f>Results!D44</f>
        <v>0</v>
      </c>
      <c r="F41" s="99" t="str">
        <f>Results!G44</f>
        <v/>
      </c>
      <c r="G41" s="100" t="s">
        <v>389</v>
      </c>
      <c r="H41" s="101" t="e">
        <f>VLOOKUP(B41,Results!$A$8:$AK$104,37,FALSE)</f>
        <v>#N/A</v>
      </c>
      <c r="I41" s="99" t="e">
        <f>VLOOKUP(H41,Results!A$8:$G$104,3,FALSE)</f>
        <v>#N/A</v>
      </c>
      <c r="J41" s="99" t="e">
        <f>VLOOKUP(H41,Results!$A$8:$G$104,2,FALSE)</f>
        <v>#N/A</v>
      </c>
      <c r="K41" s="99" t="e">
        <f>VLOOKUP(H41,Results!$A$8:$G$104,4,FALSE)</f>
        <v>#N/A</v>
      </c>
      <c r="L41" s="99" t="e">
        <f>VLOOKUP(H41,Results!$A$8:$G$104,7,FALSE)</f>
        <v>#N/A</v>
      </c>
      <c r="M41" s="96" t="e">
        <f>VLOOKUP(H41,$B$4:B41,1,FALSE)</f>
        <v>#N/A</v>
      </c>
    </row>
    <row r="42" spans="1:13">
      <c r="A42" s="96"/>
      <c r="B42" s="94">
        <f>Results!A45</f>
        <v>0</v>
      </c>
      <c r="C42" s="99">
        <f>Results!C45</f>
        <v>0</v>
      </c>
      <c r="D42" s="99">
        <f>Results!B45</f>
        <v>0</v>
      </c>
      <c r="E42" s="99">
        <f>Results!D45</f>
        <v>0</v>
      </c>
      <c r="F42" s="99" t="str">
        <f>Results!G45</f>
        <v/>
      </c>
      <c r="G42" s="100" t="s">
        <v>389</v>
      </c>
      <c r="H42" s="101" t="e">
        <f>VLOOKUP(B42,Results!$A$8:$AK$104,37,FALSE)</f>
        <v>#N/A</v>
      </c>
      <c r="I42" s="99" t="e">
        <f>VLOOKUP(H42,Results!A$8:$G$104,3,FALSE)</f>
        <v>#N/A</v>
      </c>
      <c r="J42" s="99" t="e">
        <f>VLOOKUP(H42,Results!$A$8:$G$104,2,FALSE)</f>
        <v>#N/A</v>
      </c>
      <c r="K42" s="99" t="e">
        <f>VLOOKUP(H42,Results!$A$8:$G$104,4,FALSE)</f>
        <v>#N/A</v>
      </c>
      <c r="L42" s="99" t="e">
        <f>VLOOKUP(H42,Results!$A$8:$G$104,7,FALSE)</f>
        <v>#N/A</v>
      </c>
      <c r="M42" s="96" t="e">
        <f>VLOOKUP(H42,$B$4:B42,1,FALSE)</f>
        <v>#N/A</v>
      </c>
    </row>
    <row r="43" spans="1:13">
      <c r="A43" s="96"/>
      <c r="B43" s="94">
        <f>Results!A46</f>
        <v>0</v>
      </c>
      <c r="C43" s="99">
        <f>Results!C46</f>
        <v>0</v>
      </c>
      <c r="D43" s="99">
        <f>Results!B46</f>
        <v>0</v>
      </c>
      <c r="E43" s="99">
        <f>Results!D46</f>
        <v>0</v>
      </c>
      <c r="F43" s="99" t="str">
        <f>Results!G46</f>
        <v/>
      </c>
      <c r="G43" s="100" t="s">
        <v>389</v>
      </c>
      <c r="H43" s="101" t="e">
        <f>VLOOKUP(B43,Results!$A$8:$AK$104,37,FALSE)</f>
        <v>#N/A</v>
      </c>
      <c r="I43" s="99" t="e">
        <f>VLOOKUP(H43,Results!A$8:$G$104,3,FALSE)</f>
        <v>#N/A</v>
      </c>
      <c r="J43" s="99" t="e">
        <f>VLOOKUP(H43,Results!$A$8:$G$104,2,FALSE)</f>
        <v>#N/A</v>
      </c>
      <c r="K43" s="99" t="e">
        <f>VLOOKUP(H43,Results!$A$8:$G$104,4,FALSE)</f>
        <v>#N/A</v>
      </c>
      <c r="L43" s="99" t="e">
        <f>VLOOKUP(H43,Results!$A$8:$G$104,7,FALSE)</f>
        <v>#N/A</v>
      </c>
      <c r="M43" s="96" t="e">
        <f>VLOOKUP(H43,$B$4:B43,1,FALSE)</f>
        <v>#N/A</v>
      </c>
    </row>
    <row r="44" spans="1:13">
      <c r="A44" s="96"/>
      <c r="B44" s="94">
        <f>Results!A47</f>
        <v>0</v>
      </c>
      <c r="C44" s="99">
        <f>Results!C47</f>
        <v>0</v>
      </c>
      <c r="D44" s="99">
        <f>Results!B47</f>
        <v>0</v>
      </c>
      <c r="E44" s="99">
        <f>Results!D47</f>
        <v>0</v>
      </c>
      <c r="F44" s="99" t="str">
        <f>Results!G47</f>
        <v/>
      </c>
      <c r="G44" s="100" t="s">
        <v>389</v>
      </c>
      <c r="H44" s="101" t="e">
        <f>VLOOKUP(B44,Results!$A$8:$AK$104,37,FALSE)</f>
        <v>#N/A</v>
      </c>
      <c r="I44" s="99" t="e">
        <f>VLOOKUP(H44,Results!A$8:$G$104,3,FALSE)</f>
        <v>#N/A</v>
      </c>
      <c r="J44" s="99" t="e">
        <f>VLOOKUP(H44,Results!$A$8:$G$104,2,FALSE)</f>
        <v>#N/A</v>
      </c>
      <c r="K44" s="99" t="e">
        <f>VLOOKUP(H44,Results!$A$8:$G$104,4,FALSE)</f>
        <v>#N/A</v>
      </c>
      <c r="L44" s="99" t="e">
        <f>VLOOKUP(H44,Results!$A$8:$G$104,7,FALSE)</f>
        <v>#N/A</v>
      </c>
      <c r="M44" s="96" t="e">
        <f>VLOOKUP(H44,$B$4:B44,1,FALSE)</f>
        <v>#N/A</v>
      </c>
    </row>
    <row r="45" spans="1:13">
      <c r="A45" s="96"/>
      <c r="B45" s="94">
        <f>Results!A48</f>
        <v>0</v>
      </c>
      <c r="C45" s="99">
        <f>Results!C48</f>
        <v>0</v>
      </c>
      <c r="D45" s="99">
        <f>Results!B48</f>
        <v>0</v>
      </c>
      <c r="E45" s="99">
        <f>Results!D48</f>
        <v>0</v>
      </c>
      <c r="F45" s="99" t="str">
        <f>Results!G48</f>
        <v/>
      </c>
      <c r="G45" s="100" t="s">
        <v>389</v>
      </c>
      <c r="H45" s="101" t="e">
        <f>VLOOKUP(B45,Results!$A$8:$AK$104,37,FALSE)</f>
        <v>#N/A</v>
      </c>
      <c r="I45" s="99" t="e">
        <f>VLOOKUP(H45,Results!A$8:$G$104,3,FALSE)</f>
        <v>#N/A</v>
      </c>
      <c r="J45" s="99" t="e">
        <f>VLOOKUP(H45,Results!$A$8:$G$104,2,FALSE)</f>
        <v>#N/A</v>
      </c>
      <c r="K45" s="99" t="e">
        <f>VLOOKUP(H45,Results!$A$8:$G$104,4,FALSE)</f>
        <v>#N/A</v>
      </c>
      <c r="L45" s="99" t="e">
        <f>VLOOKUP(H45,Results!$A$8:$G$104,7,FALSE)</f>
        <v>#N/A</v>
      </c>
      <c r="M45" s="96" t="e">
        <f>VLOOKUP(H45,$B$4:B45,1,FALSE)</f>
        <v>#N/A</v>
      </c>
    </row>
    <row r="46" spans="1:13">
      <c r="A46" s="96"/>
      <c r="B46" s="94">
        <f>Results!A49</f>
        <v>0</v>
      </c>
      <c r="C46" s="99">
        <f>Results!C49</f>
        <v>0</v>
      </c>
      <c r="D46" s="99">
        <f>Results!B49</f>
        <v>0</v>
      </c>
      <c r="E46" s="99">
        <f>Results!D49</f>
        <v>0</v>
      </c>
      <c r="F46" s="99" t="str">
        <f>Results!G49</f>
        <v/>
      </c>
      <c r="G46" s="100" t="s">
        <v>389</v>
      </c>
      <c r="H46" s="101" t="e">
        <f>VLOOKUP(B46,Results!$A$8:$AK$104,37,FALSE)</f>
        <v>#N/A</v>
      </c>
      <c r="I46" s="99" t="e">
        <f>VLOOKUP(H46,Results!A$8:$G$104,3,FALSE)</f>
        <v>#N/A</v>
      </c>
      <c r="J46" s="99" t="e">
        <f>VLOOKUP(H46,Results!$A$8:$G$104,2,FALSE)</f>
        <v>#N/A</v>
      </c>
      <c r="K46" s="99" t="e">
        <f>VLOOKUP(H46,Results!$A$8:$G$104,4,FALSE)</f>
        <v>#N/A</v>
      </c>
      <c r="L46" s="99" t="e">
        <f>VLOOKUP(H46,Results!$A$8:$G$104,7,FALSE)</f>
        <v>#N/A</v>
      </c>
      <c r="M46" s="96" t="e">
        <f>VLOOKUP(H46,$B$4:B46,1,FALSE)</f>
        <v>#N/A</v>
      </c>
    </row>
    <row r="47" spans="1:13">
      <c r="A47" s="96"/>
      <c r="B47" s="94">
        <f>Results!A50</f>
        <v>0</v>
      </c>
      <c r="C47" s="99">
        <f>Results!C50</f>
        <v>0</v>
      </c>
      <c r="D47" s="99">
        <f>Results!B50</f>
        <v>0</v>
      </c>
      <c r="E47" s="99">
        <f>Results!D50</f>
        <v>0</v>
      </c>
      <c r="F47" s="99" t="str">
        <f>Results!G50</f>
        <v/>
      </c>
      <c r="G47" s="100" t="s">
        <v>389</v>
      </c>
      <c r="H47" s="101" t="e">
        <f>VLOOKUP(B47,Results!$A$8:$AK$104,37,FALSE)</f>
        <v>#N/A</v>
      </c>
      <c r="I47" s="99" t="e">
        <f>VLOOKUP(H47,Results!A$8:$G$104,3,FALSE)</f>
        <v>#N/A</v>
      </c>
      <c r="J47" s="99" t="e">
        <f>VLOOKUP(H47,Results!$A$8:$G$104,2,FALSE)</f>
        <v>#N/A</v>
      </c>
      <c r="K47" s="99" t="e">
        <f>VLOOKUP(H47,Results!$A$8:$G$104,4,FALSE)</f>
        <v>#N/A</v>
      </c>
      <c r="L47" s="99" t="e">
        <f>VLOOKUP(H47,Results!$A$8:$G$104,7,FALSE)</f>
        <v>#N/A</v>
      </c>
      <c r="M47" s="96" t="e">
        <f>VLOOKUP(H47,$B$4:B47,1,FALSE)</f>
        <v>#N/A</v>
      </c>
    </row>
    <row r="48" spans="1:13">
      <c r="A48" s="96"/>
      <c r="B48" s="94">
        <f>Results!A51</f>
        <v>0</v>
      </c>
      <c r="C48" s="99">
        <f>Results!C51</f>
        <v>0</v>
      </c>
      <c r="D48" s="99">
        <f>Results!B51</f>
        <v>0</v>
      </c>
      <c r="E48" s="99">
        <f>Results!D51</f>
        <v>0</v>
      </c>
      <c r="F48" s="99" t="str">
        <f>Results!G51</f>
        <v/>
      </c>
      <c r="G48" s="100" t="s">
        <v>389</v>
      </c>
      <c r="H48" s="101" t="e">
        <f>VLOOKUP(B48,Results!$A$8:$AK$104,37,FALSE)</f>
        <v>#N/A</v>
      </c>
      <c r="I48" s="99" t="e">
        <f>VLOOKUP(H48,Results!A$8:$G$104,3,FALSE)</f>
        <v>#N/A</v>
      </c>
      <c r="J48" s="99" t="e">
        <f>VLOOKUP(H48,Results!$A$8:$G$104,2,FALSE)</f>
        <v>#N/A</v>
      </c>
      <c r="K48" s="99" t="e">
        <f>VLOOKUP(H48,Results!$A$8:$G$104,4,FALSE)</f>
        <v>#N/A</v>
      </c>
      <c r="L48" s="99" t="e">
        <f>VLOOKUP(H48,Results!$A$8:$G$104,7,FALSE)</f>
        <v>#N/A</v>
      </c>
      <c r="M48" s="96" t="e">
        <f>VLOOKUP(H48,$B$4:B48,1,FALSE)</f>
        <v>#N/A</v>
      </c>
    </row>
    <row r="49" spans="1:13">
      <c r="A49" s="96"/>
      <c r="B49" s="94">
        <f>Results!A52</f>
        <v>0</v>
      </c>
      <c r="C49" s="99">
        <f>Results!C52</f>
        <v>0</v>
      </c>
      <c r="D49" s="99">
        <f>Results!B52</f>
        <v>0</v>
      </c>
      <c r="E49" s="99">
        <f>Results!D52</f>
        <v>0</v>
      </c>
      <c r="F49" s="99" t="str">
        <f>Results!G52</f>
        <v/>
      </c>
      <c r="G49" s="100" t="s">
        <v>389</v>
      </c>
      <c r="H49" s="101" t="e">
        <f>VLOOKUP(B49,Results!$A$8:$AK$104,37,FALSE)</f>
        <v>#N/A</v>
      </c>
      <c r="I49" s="99" t="e">
        <f>VLOOKUP(H49,Results!A$8:$G$104,3,FALSE)</f>
        <v>#N/A</v>
      </c>
      <c r="J49" s="99" t="e">
        <f>VLOOKUP(H49,Results!$A$8:$G$104,2,FALSE)</f>
        <v>#N/A</v>
      </c>
      <c r="K49" s="99" t="e">
        <f>VLOOKUP(H49,Results!$A$8:$G$104,4,FALSE)</f>
        <v>#N/A</v>
      </c>
      <c r="L49" s="99" t="e">
        <f>VLOOKUP(H49,Results!$A$8:$G$104,7,FALSE)</f>
        <v>#N/A</v>
      </c>
      <c r="M49" s="96" t="e">
        <f>VLOOKUP(H49,$B$4:B49,1,FALSE)</f>
        <v>#N/A</v>
      </c>
    </row>
    <row r="50" spans="1:13">
      <c r="A50" s="96"/>
      <c r="B50" s="94">
        <f>Results!A53</f>
        <v>0</v>
      </c>
      <c r="C50" s="99">
        <f>Results!C53</f>
        <v>0</v>
      </c>
      <c r="D50" s="99">
        <f>Results!B53</f>
        <v>0</v>
      </c>
      <c r="E50" s="99">
        <f>Results!D53</f>
        <v>0</v>
      </c>
      <c r="F50" s="99" t="str">
        <f>Results!G53</f>
        <v/>
      </c>
      <c r="G50" s="100" t="s">
        <v>389</v>
      </c>
      <c r="H50" s="101" t="e">
        <f>VLOOKUP(B50,Results!$A$8:$AK$104,37,FALSE)</f>
        <v>#N/A</v>
      </c>
      <c r="I50" s="99" t="e">
        <f>VLOOKUP(H50,Results!A$8:$G$104,3,FALSE)</f>
        <v>#N/A</v>
      </c>
      <c r="J50" s="99" t="e">
        <f>VLOOKUP(H50,Results!$A$8:$G$104,2,FALSE)</f>
        <v>#N/A</v>
      </c>
      <c r="K50" s="99" t="e">
        <f>VLOOKUP(H50,Results!$A$8:$G$104,4,FALSE)</f>
        <v>#N/A</v>
      </c>
      <c r="L50" s="99" t="e">
        <f>VLOOKUP(H50,Results!$A$8:$G$104,7,FALSE)</f>
        <v>#N/A</v>
      </c>
      <c r="M50" s="96" t="e">
        <f>VLOOKUP(H50,$B$4:B50,1,FALSE)</f>
        <v>#N/A</v>
      </c>
    </row>
    <row r="51" spans="1:13">
      <c r="A51" s="96"/>
      <c r="B51" s="94">
        <f>Results!A54</f>
        <v>0</v>
      </c>
      <c r="C51" s="99">
        <f>Results!C54</f>
        <v>0</v>
      </c>
      <c r="D51" s="99">
        <f>Results!B54</f>
        <v>0</v>
      </c>
      <c r="E51" s="99">
        <f>Results!D54</f>
        <v>0</v>
      </c>
      <c r="F51" s="99" t="str">
        <f>Results!G54</f>
        <v/>
      </c>
      <c r="G51" s="100" t="s">
        <v>389</v>
      </c>
      <c r="H51" s="101" t="e">
        <f>VLOOKUP(B51,Results!$A$8:$AK$104,37,FALSE)</f>
        <v>#N/A</v>
      </c>
      <c r="I51" s="99" t="e">
        <f>VLOOKUP(H51,Results!A$8:$G$104,3,FALSE)</f>
        <v>#N/A</v>
      </c>
      <c r="J51" s="99" t="e">
        <f>VLOOKUP(H51,Results!$A$8:$G$104,2,FALSE)</f>
        <v>#N/A</v>
      </c>
      <c r="K51" s="99" t="e">
        <f>VLOOKUP(H51,Results!$A$8:$G$104,4,FALSE)</f>
        <v>#N/A</v>
      </c>
      <c r="L51" s="99" t="e">
        <f>VLOOKUP(H51,Results!$A$8:$G$104,7,FALSE)</f>
        <v>#N/A</v>
      </c>
      <c r="M51" s="96" t="e">
        <f>VLOOKUP(H51,$B$4:B51,1,FALSE)</f>
        <v>#N/A</v>
      </c>
    </row>
    <row r="52" spans="1:13">
      <c r="A52" s="96"/>
      <c r="B52" s="94">
        <f>Results!A55</f>
        <v>0</v>
      </c>
      <c r="C52" s="99">
        <f>Results!C55</f>
        <v>0</v>
      </c>
      <c r="D52" s="99">
        <f>Results!B55</f>
        <v>0</v>
      </c>
      <c r="E52" s="99">
        <f>Results!D55</f>
        <v>0</v>
      </c>
      <c r="F52" s="99" t="str">
        <f>Results!G55</f>
        <v/>
      </c>
      <c r="G52" s="100" t="s">
        <v>389</v>
      </c>
      <c r="H52" s="101" t="e">
        <f>VLOOKUP(B52,Results!$A$8:$AK$104,37,FALSE)</f>
        <v>#N/A</v>
      </c>
      <c r="I52" s="99" t="e">
        <f>VLOOKUP(H52,Results!A$8:$G$104,3,FALSE)</f>
        <v>#N/A</v>
      </c>
      <c r="J52" s="99" t="e">
        <f>VLOOKUP(H52,Results!$A$8:$G$104,2,FALSE)</f>
        <v>#N/A</v>
      </c>
      <c r="K52" s="99" t="e">
        <f>VLOOKUP(H52,Results!$A$8:$G$104,4,FALSE)</f>
        <v>#N/A</v>
      </c>
      <c r="L52" s="99" t="e">
        <f>VLOOKUP(H52,Results!$A$8:$G$104,7,FALSE)</f>
        <v>#N/A</v>
      </c>
      <c r="M52" s="96" t="e">
        <f>VLOOKUP(H52,$B$4:B52,1,FALSE)</f>
        <v>#N/A</v>
      </c>
    </row>
    <row r="53" spans="1:13">
      <c r="A53" s="96"/>
      <c r="B53" s="94">
        <f>Results!A56</f>
        <v>0</v>
      </c>
      <c r="C53" s="99">
        <f>Results!C56</f>
        <v>0</v>
      </c>
      <c r="D53" s="99">
        <f>Results!B56</f>
        <v>0</v>
      </c>
      <c r="E53" s="99">
        <f>Results!D56</f>
        <v>0</v>
      </c>
      <c r="F53" s="99" t="str">
        <f>Results!G56</f>
        <v/>
      </c>
      <c r="G53" s="100" t="s">
        <v>389</v>
      </c>
      <c r="H53" s="101" t="e">
        <f>VLOOKUP(B53,Results!$A$8:$AK$104,37,FALSE)</f>
        <v>#N/A</v>
      </c>
      <c r="I53" s="99" t="e">
        <f>VLOOKUP(H53,Results!A$8:$G$104,3,FALSE)</f>
        <v>#N/A</v>
      </c>
      <c r="J53" s="99" t="e">
        <f>VLOOKUP(H53,Results!$A$8:$G$104,2,FALSE)</f>
        <v>#N/A</v>
      </c>
      <c r="K53" s="99" t="e">
        <f>VLOOKUP(H53,Results!$A$8:$G$104,4,FALSE)</f>
        <v>#N/A</v>
      </c>
      <c r="L53" s="99" t="e">
        <f>VLOOKUP(H53,Results!$A$8:$G$104,7,FALSE)</f>
        <v>#N/A</v>
      </c>
      <c r="M53" s="96" t="e">
        <f>VLOOKUP(H53,$B$4:B53,1,FALSE)</f>
        <v>#N/A</v>
      </c>
    </row>
    <row r="54" spans="1:13">
      <c r="A54" s="96"/>
      <c r="B54" s="94">
        <f>Results!A57</f>
        <v>0</v>
      </c>
      <c r="C54" s="99">
        <f>Results!C57</f>
        <v>0</v>
      </c>
      <c r="D54" s="99">
        <f>Results!B57</f>
        <v>0</v>
      </c>
      <c r="E54" s="99">
        <f>Results!D57</f>
        <v>0</v>
      </c>
      <c r="F54" s="99" t="str">
        <f>Results!G57</f>
        <v/>
      </c>
      <c r="G54" s="100" t="s">
        <v>389</v>
      </c>
      <c r="H54" s="101" t="e">
        <f>VLOOKUP(B54,Results!$A$8:$AK$104,37,FALSE)</f>
        <v>#N/A</v>
      </c>
      <c r="I54" s="99" t="e">
        <f>VLOOKUP(H54,Results!A$8:$G$104,3,FALSE)</f>
        <v>#N/A</v>
      </c>
      <c r="J54" s="99" t="e">
        <f>VLOOKUP(H54,Results!$A$8:$G$104,2,FALSE)</f>
        <v>#N/A</v>
      </c>
      <c r="K54" s="99" t="e">
        <f>VLOOKUP(H54,Results!$A$8:$G$104,4,FALSE)</f>
        <v>#N/A</v>
      </c>
      <c r="L54" s="99" t="e">
        <f>VLOOKUP(H54,Results!$A$8:$G$104,7,FALSE)</f>
        <v>#N/A</v>
      </c>
      <c r="M54" s="96" t="e">
        <f>VLOOKUP(H54,$B$4:B54,1,FALSE)</f>
        <v>#N/A</v>
      </c>
    </row>
    <row r="55" spans="1:13">
      <c r="A55" s="96"/>
      <c r="B55" s="94">
        <f>Results!A58</f>
        <v>0</v>
      </c>
      <c r="C55" s="99">
        <f>Results!C58</f>
        <v>0</v>
      </c>
      <c r="D55" s="99">
        <f>Results!B58</f>
        <v>0</v>
      </c>
      <c r="E55" s="99">
        <f>Results!D58</f>
        <v>0</v>
      </c>
      <c r="F55" s="99" t="str">
        <f>Results!G58</f>
        <v/>
      </c>
      <c r="G55" s="100" t="s">
        <v>389</v>
      </c>
      <c r="H55" s="101" t="e">
        <f>VLOOKUP(B55,Results!$A$8:$AK$104,37,FALSE)</f>
        <v>#N/A</v>
      </c>
      <c r="I55" s="99" t="e">
        <f>VLOOKUP(H55,Results!A$8:$G$104,3,FALSE)</f>
        <v>#N/A</v>
      </c>
      <c r="J55" s="99" t="e">
        <f>VLOOKUP(H55,Results!$A$8:$G$104,2,FALSE)</f>
        <v>#N/A</v>
      </c>
      <c r="K55" s="99" t="e">
        <f>VLOOKUP(H55,Results!$A$8:$G$104,4,FALSE)</f>
        <v>#N/A</v>
      </c>
      <c r="L55" s="99" t="e">
        <f>VLOOKUP(H55,Results!$A$8:$G$104,7,FALSE)</f>
        <v>#N/A</v>
      </c>
      <c r="M55" s="96" t="e">
        <f>VLOOKUP(H55,$B$4:B55,1,FALSE)</f>
        <v>#N/A</v>
      </c>
    </row>
    <row r="56" spans="1:13">
      <c r="A56" s="96"/>
      <c r="B56" s="94">
        <f>Results!A59</f>
        <v>0</v>
      </c>
      <c r="C56" s="99">
        <f>Results!C59</f>
        <v>0</v>
      </c>
      <c r="D56" s="99">
        <f>Results!B59</f>
        <v>0</v>
      </c>
      <c r="E56" s="99">
        <f>Results!D59</f>
        <v>0</v>
      </c>
      <c r="F56" s="99" t="str">
        <f>Results!G59</f>
        <v/>
      </c>
      <c r="G56" s="100" t="s">
        <v>389</v>
      </c>
      <c r="H56" s="101" t="e">
        <f>VLOOKUP(B56,Results!$A$8:$AK$104,37,FALSE)</f>
        <v>#N/A</v>
      </c>
      <c r="I56" s="99" t="e">
        <f>VLOOKUP(H56,Results!A$8:$G$104,3,FALSE)</f>
        <v>#N/A</v>
      </c>
      <c r="J56" s="99" t="e">
        <f>VLOOKUP(H56,Results!$A$8:$G$104,2,FALSE)</f>
        <v>#N/A</v>
      </c>
      <c r="K56" s="99" t="e">
        <f>VLOOKUP(H56,Results!$A$8:$G$104,4,FALSE)</f>
        <v>#N/A</v>
      </c>
      <c r="L56" s="99" t="e">
        <f>VLOOKUP(H56,Results!$A$8:$G$104,7,FALSE)</f>
        <v>#N/A</v>
      </c>
      <c r="M56" s="96" t="e">
        <f>VLOOKUP(H56,$B$4:B56,1,FALSE)</f>
        <v>#N/A</v>
      </c>
    </row>
    <row r="57" spans="1:13">
      <c r="A57" s="96"/>
      <c r="B57" s="94">
        <f>Results!A60</f>
        <v>0</v>
      </c>
      <c r="C57" s="99">
        <f>Results!C60</f>
        <v>0</v>
      </c>
      <c r="D57" s="99">
        <f>Results!B60</f>
        <v>0</v>
      </c>
      <c r="E57" s="99">
        <f>Results!D60</f>
        <v>0</v>
      </c>
      <c r="F57" s="99" t="str">
        <f>Results!G60</f>
        <v/>
      </c>
      <c r="G57" s="100" t="s">
        <v>389</v>
      </c>
      <c r="H57" s="101" t="e">
        <f>VLOOKUP(B57,Results!$A$8:$AK$104,37,FALSE)</f>
        <v>#N/A</v>
      </c>
      <c r="I57" s="99" t="e">
        <f>VLOOKUP(H57,Results!A$8:$G$104,3,FALSE)</f>
        <v>#N/A</v>
      </c>
      <c r="J57" s="99" t="e">
        <f>VLOOKUP(H57,Results!$A$8:$G$104,2,FALSE)</f>
        <v>#N/A</v>
      </c>
      <c r="K57" s="99" t="e">
        <f>VLOOKUP(H57,Results!$A$8:$G$104,4,FALSE)</f>
        <v>#N/A</v>
      </c>
      <c r="L57" s="99" t="e">
        <f>VLOOKUP(H57,Results!$A$8:$G$104,7,FALSE)</f>
        <v>#N/A</v>
      </c>
      <c r="M57" s="96" t="e">
        <f>VLOOKUP(H57,$B$4:B57,1,FALSE)</f>
        <v>#N/A</v>
      </c>
    </row>
    <row r="58" spans="1:13">
      <c r="A58" s="96"/>
      <c r="B58" s="94">
        <f>Results!A61</f>
        <v>0</v>
      </c>
      <c r="C58" s="99">
        <f>Results!C61</f>
        <v>0</v>
      </c>
      <c r="D58" s="99">
        <f>Results!B61</f>
        <v>0</v>
      </c>
      <c r="E58" s="99">
        <f>Results!D61</f>
        <v>0</v>
      </c>
      <c r="F58" s="99" t="str">
        <f>Results!G61</f>
        <v/>
      </c>
      <c r="G58" s="100" t="s">
        <v>389</v>
      </c>
      <c r="H58" s="101" t="e">
        <f>VLOOKUP(B58,Results!$A$8:$AK$104,37,FALSE)</f>
        <v>#N/A</v>
      </c>
      <c r="I58" s="99" t="e">
        <f>VLOOKUP(H58,Results!A$8:$G$104,3,FALSE)</f>
        <v>#N/A</v>
      </c>
      <c r="J58" s="99" t="e">
        <f>VLOOKUP(H58,Results!$A$8:$G$104,2,FALSE)</f>
        <v>#N/A</v>
      </c>
      <c r="K58" s="99" t="e">
        <f>VLOOKUP(H58,Results!$A$8:$G$104,4,FALSE)</f>
        <v>#N/A</v>
      </c>
      <c r="L58" s="99" t="e">
        <f>VLOOKUP(H58,Results!$A$8:$G$104,7,FALSE)</f>
        <v>#N/A</v>
      </c>
      <c r="M58" s="96" t="e">
        <f>VLOOKUP(H58,$B$4:B58,1,FALSE)</f>
        <v>#N/A</v>
      </c>
    </row>
    <row r="59" spans="1:13">
      <c r="A59" s="96"/>
      <c r="B59" s="94">
        <f>Results!A62</f>
        <v>0</v>
      </c>
      <c r="C59" s="99">
        <f>Results!C62</f>
        <v>0</v>
      </c>
      <c r="D59" s="99">
        <f>Results!B62</f>
        <v>0</v>
      </c>
      <c r="E59" s="99">
        <f>Results!D62</f>
        <v>0</v>
      </c>
      <c r="F59" s="99" t="str">
        <f>Results!G62</f>
        <v/>
      </c>
      <c r="G59" s="100" t="s">
        <v>389</v>
      </c>
      <c r="H59" s="101" t="e">
        <f>VLOOKUP(B59,Results!$A$8:$AK$104,37,FALSE)</f>
        <v>#N/A</v>
      </c>
      <c r="I59" s="99" t="e">
        <f>VLOOKUP(H59,Results!A$8:$G$104,3,FALSE)</f>
        <v>#N/A</v>
      </c>
      <c r="J59" s="99" t="e">
        <f>VLOOKUP(H59,Results!$A$8:$G$104,2,FALSE)</f>
        <v>#N/A</v>
      </c>
      <c r="K59" s="99" t="e">
        <f>VLOOKUP(H59,Results!$A$8:$G$104,4,FALSE)</f>
        <v>#N/A</v>
      </c>
      <c r="L59" s="99" t="e">
        <f>VLOOKUP(H59,Results!$A$8:$G$104,7,FALSE)</f>
        <v>#N/A</v>
      </c>
      <c r="M59" s="96" t="e">
        <f>VLOOKUP(H59,$B$4:B59,1,FALSE)</f>
        <v>#N/A</v>
      </c>
    </row>
    <row r="60" spans="1:13">
      <c r="A60" s="96"/>
      <c r="B60" s="94">
        <f>Results!A63</f>
        <v>0</v>
      </c>
      <c r="C60" s="99">
        <f>Results!C63</f>
        <v>0</v>
      </c>
      <c r="D60" s="99">
        <f>Results!B63</f>
        <v>0</v>
      </c>
      <c r="E60" s="99">
        <f>Results!D63</f>
        <v>0</v>
      </c>
      <c r="F60" s="99" t="str">
        <f>Results!G63</f>
        <v/>
      </c>
      <c r="G60" s="100" t="s">
        <v>389</v>
      </c>
      <c r="H60" s="101" t="e">
        <f>VLOOKUP(B60,Results!$A$8:$AK$104,37,FALSE)</f>
        <v>#N/A</v>
      </c>
      <c r="I60" s="99" t="e">
        <f>VLOOKUP(H60,Results!A$8:$G$104,3,FALSE)</f>
        <v>#N/A</v>
      </c>
      <c r="J60" s="99" t="e">
        <f>VLOOKUP(H60,Results!$A$8:$G$104,2,FALSE)</f>
        <v>#N/A</v>
      </c>
      <c r="K60" s="99" t="e">
        <f>VLOOKUP(H60,Results!$A$8:$G$104,4,FALSE)</f>
        <v>#N/A</v>
      </c>
      <c r="L60" s="99" t="e">
        <f>VLOOKUP(H60,Results!$A$8:$G$104,7,FALSE)</f>
        <v>#N/A</v>
      </c>
      <c r="M60" s="96" t="e">
        <f>VLOOKUP(H60,$B$4:B60,1,FALSE)</f>
        <v>#N/A</v>
      </c>
    </row>
    <row r="61" spans="1:13">
      <c r="A61" s="96"/>
      <c r="B61" s="94">
        <f>Results!A64</f>
        <v>0</v>
      </c>
      <c r="C61" s="99">
        <f>Results!C64</f>
        <v>0</v>
      </c>
      <c r="D61" s="99">
        <f>Results!B64</f>
        <v>0</v>
      </c>
      <c r="E61" s="99">
        <f>Results!D64</f>
        <v>0</v>
      </c>
      <c r="F61" s="99" t="str">
        <f>Results!G64</f>
        <v/>
      </c>
      <c r="G61" s="100" t="s">
        <v>389</v>
      </c>
      <c r="H61" s="101" t="e">
        <f>VLOOKUP(B61,Results!$A$8:$AK$104,37,FALSE)</f>
        <v>#N/A</v>
      </c>
      <c r="I61" s="99" t="e">
        <f>VLOOKUP(H61,Results!A$8:$G$104,3,FALSE)</f>
        <v>#N/A</v>
      </c>
      <c r="J61" s="99" t="e">
        <f>VLOOKUP(H61,Results!$A$8:$G$104,2,FALSE)</f>
        <v>#N/A</v>
      </c>
      <c r="K61" s="99" t="e">
        <f>VLOOKUP(H61,Results!$A$8:$G$104,4,FALSE)</f>
        <v>#N/A</v>
      </c>
      <c r="L61" s="99" t="e">
        <f>VLOOKUP(H61,Results!$A$8:$G$104,7,FALSE)</f>
        <v>#N/A</v>
      </c>
      <c r="M61" s="96" t="e">
        <f>VLOOKUP(H61,$B$4:B61,1,FALSE)</f>
        <v>#N/A</v>
      </c>
    </row>
    <row r="62" spans="1:13">
      <c r="A62" s="96"/>
      <c r="B62" s="94">
        <f>Results!A65</f>
        <v>0</v>
      </c>
      <c r="C62" s="99">
        <f>Results!C65</f>
        <v>0</v>
      </c>
      <c r="D62" s="99">
        <f>Results!B65</f>
        <v>0</v>
      </c>
      <c r="E62" s="99">
        <f>Results!D65</f>
        <v>0</v>
      </c>
      <c r="F62" s="99" t="str">
        <f>Results!G65</f>
        <v/>
      </c>
      <c r="G62" s="100" t="s">
        <v>389</v>
      </c>
      <c r="H62" s="101" t="e">
        <f>VLOOKUP(B62,Results!$A$8:$AK$104,37,FALSE)</f>
        <v>#N/A</v>
      </c>
      <c r="I62" s="99" t="e">
        <f>VLOOKUP(H62,Results!A$8:$G$104,3,FALSE)</f>
        <v>#N/A</v>
      </c>
      <c r="J62" s="99" t="e">
        <f>VLOOKUP(H62,Results!$A$8:$G$104,2,FALSE)</f>
        <v>#N/A</v>
      </c>
      <c r="K62" s="99" t="e">
        <f>VLOOKUP(H62,Results!$A$8:$G$104,4,FALSE)</f>
        <v>#N/A</v>
      </c>
      <c r="L62" s="99" t="e">
        <f>VLOOKUP(H62,Results!$A$8:$G$104,7,FALSE)</f>
        <v>#N/A</v>
      </c>
      <c r="M62" s="96" t="e">
        <f>VLOOKUP(H62,$B$4:B62,1,FALSE)</f>
        <v>#N/A</v>
      </c>
    </row>
    <row r="63" spans="1:13">
      <c r="A63" s="96"/>
      <c r="B63" s="94">
        <f>Results!A66</f>
        <v>0</v>
      </c>
      <c r="C63" s="99">
        <f>Results!C66</f>
        <v>0</v>
      </c>
      <c r="D63" s="99">
        <f>Results!B66</f>
        <v>0</v>
      </c>
      <c r="E63" s="99">
        <f>Results!D66</f>
        <v>0</v>
      </c>
      <c r="F63" s="99" t="str">
        <f>Results!G66</f>
        <v/>
      </c>
      <c r="G63" s="100" t="s">
        <v>389</v>
      </c>
      <c r="H63" s="101" t="e">
        <f>VLOOKUP(B63,Results!$A$8:$AK$104,37,FALSE)</f>
        <v>#N/A</v>
      </c>
      <c r="I63" s="99" t="e">
        <f>VLOOKUP(H63,Results!A$8:$G$104,3,FALSE)</f>
        <v>#N/A</v>
      </c>
      <c r="J63" s="99" t="e">
        <f>VLOOKUP(H63,Results!$A$8:$G$104,2,FALSE)</f>
        <v>#N/A</v>
      </c>
      <c r="K63" s="99" t="e">
        <f>VLOOKUP(H63,Results!$A$8:$G$104,4,FALSE)</f>
        <v>#N/A</v>
      </c>
      <c r="L63" s="99" t="e">
        <f>VLOOKUP(H63,Results!$A$8:$G$104,7,FALSE)</f>
        <v>#N/A</v>
      </c>
      <c r="M63" s="96" t="e">
        <f>VLOOKUP(H63,$B$4:B63,1,FALSE)</f>
        <v>#N/A</v>
      </c>
    </row>
    <row r="64" spans="1:13">
      <c r="A64" s="96"/>
      <c r="B64" s="94">
        <f>Results!A67</f>
        <v>0</v>
      </c>
      <c r="C64" s="99">
        <f>Results!C67</f>
        <v>0</v>
      </c>
      <c r="D64" s="99">
        <f>Results!B67</f>
        <v>0</v>
      </c>
      <c r="E64" s="99">
        <f>Results!D67</f>
        <v>0</v>
      </c>
      <c r="F64" s="99" t="str">
        <f>Results!G67</f>
        <v/>
      </c>
      <c r="G64" s="100" t="s">
        <v>389</v>
      </c>
      <c r="H64" s="101" t="e">
        <f>VLOOKUP(B64,Results!$A$8:$AK$104,37,FALSE)</f>
        <v>#N/A</v>
      </c>
      <c r="I64" s="99" t="e">
        <f>VLOOKUP(H64,Results!A$8:$G$104,3,FALSE)</f>
        <v>#N/A</v>
      </c>
      <c r="J64" s="99" t="e">
        <f>VLOOKUP(H64,Results!$A$8:$G$104,2,FALSE)</f>
        <v>#N/A</v>
      </c>
      <c r="K64" s="99" t="e">
        <f>VLOOKUP(H64,Results!$A$8:$G$104,4,FALSE)</f>
        <v>#N/A</v>
      </c>
      <c r="L64" s="99" t="e">
        <f>VLOOKUP(H64,Results!$A$8:$G$104,7,FALSE)</f>
        <v>#N/A</v>
      </c>
    </row>
    <row r="65" spans="2:12">
      <c r="B65" s="94">
        <f>Results!A68</f>
        <v>0</v>
      </c>
      <c r="C65" s="99">
        <f>Results!C68</f>
        <v>0</v>
      </c>
      <c r="D65" s="99">
        <f>Results!B68</f>
        <v>0</v>
      </c>
      <c r="E65" s="99">
        <f>Results!D68</f>
        <v>0</v>
      </c>
      <c r="F65" s="99" t="str">
        <f>Results!G68</f>
        <v/>
      </c>
      <c r="G65" s="100" t="s">
        <v>389</v>
      </c>
      <c r="H65" s="101" t="e">
        <f>VLOOKUP(B65,Results!$A$8:$AK$104,37,FALSE)</f>
        <v>#N/A</v>
      </c>
      <c r="I65" s="99" t="e">
        <f>VLOOKUP(H65,Results!A$8:$G$104,3,FALSE)</f>
        <v>#N/A</v>
      </c>
      <c r="J65" s="99" t="e">
        <f>VLOOKUP(H65,Results!$A$8:$G$104,2,FALSE)</f>
        <v>#N/A</v>
      </c>
      <c r="K65" s="99" t="e">
        <f>VLOOKUP(H65,Results!$A$8:$G$104,4,FALSE)</f>
        <v>#N/A</v>
      </c>
      <c r="L65" s="99" t="e">
        <f>VLOOKUP(H65,Results!$A$8:$G$104,7,FALSE)</f>
        <v>#N/A</v>
      </c>
    </row>
    <row r="66" spans="2:12">
      <c r="B66" s="94">
        <f>Results!A69</f>
        <v>0</v>
      </c>
      <c r="C66" s="99">
        <f>Results!C69</f>
        <v>0</v>
      </c>
      <c r="D66" s="99">
        <f>Results!B69</f>
        <v>0</v>
      </c>
      <c r="E66" s="99">
        <f>Results!D69</f>
        <v>0</v>
      </c>
      <c r="F66" s="99" t="str">
        <f>Results!G69</f>
        <v/>
      </c>
      <c r="G66" s="100" t="s">
        <v>389</v>
      </c>
      <c r="H66" s="101" t="e">
        <f>VLOOKUP(B66,Results!$A$8:$AK$104,37,FALSE)</f>
        <v>#N/A</v>
      </c>
      <c r="I66" s="99" t="e">
        <f>VLOOKUP(H66,Results!A$8:$G$104,3,FALSE)</f>
        <v>#N/A</v>
      </c>
      <c r="J66" s="99" t="e">
        <f>VLOOKUP(H66,Results!$A$8:$G$104,2,FALSE)</f>
        <v>#N/A</v>
      </c>
      <c r="K66" s="99" t="e">
        <f>VLOOKUP(H66,Results!$A$8:$G$104,4,FALSE)</f>
        <v>#N/A</v>
      </c>
      <c r="L66" s="99" t="e">
        <f>VLOOKUP(H66,Results!$A$8:$G$104,7,FALSE)</f>
        <v>#N/A</v>
      </c>
    </row>
    <row r="67" spans="2:12">
      <c r="B67" s="94">
        <f>Results!A70</f>
        <v>0</v>
      </c>
      <c r="C67" s="99">
        <f>Results!C70</f>
        <v>0</v>
      </c>
      <c r="D67" s="99">
        <f>Results!B70</f>
        <v>0</v>
      </c>
      <c r="E67" s="99">
        <f>Results!D70</f>
        <v>0</v>
      </c>
      <c r="F67" s="99" t="str">
        <f>Results!G70</f>
        <v/>
      </c>
      <c r="G67" s="100" t="s">
        <v>389</v>
      </c>
      <c r="H67" s="101" t="e">
        <f>VLOOKUP(B67,Results!$A$8:$AK$104,37,FALSE)</f>
        <v>#N/A</v>
      </c>
      <c r="I67" s="99" t="e">
        <f>VLOOKUP(H67,Results!A$8:$G$104,3,FALSE)</f>
        <v>#N/A</v>
      </c>
      <c r="J67" s="99" t="e">
        <f>VLOOKUP(H67,Results!$A$8:$G$104,2,FALSE)</f>
        <v>#N/A</v>
      </c>
      <c r="K67" s="99" t="e">
        <f>VLOOKUP(H67,Results!$A$8:$G$104,4,FALSE)</f>
        <v>#N/A</v>
      </c>
      <c r="L67" s="99" t="e">
        <f>VLOOKUP(H67,Results!$A$8:$G$104,7,FALSE)</f>
        <v>#N/A</v>
      </c>
    </row>
    <row r="68" spans="2:12">
      <c r="B68" s="94">
        <f>Results!A71</f>
        <v>0</v>
      </c>
      <c r="C68" s="99">
        <f>Results!C71</f>
        <v>0</v>
      </c>
      <c r="D68" s="99">
        <f>Results!B71</f>
        <v>0</v>
      </c>
      <c r="E68" s="99">
        <f>Results!D71</f>
        <v>0</v>
      </c>
      <c r="F68" s="99" t="str">
        <f>Results!G71</f>
        <v/>
      </c>
      <c r="G68" s="100" t="s">
        <v>389</v>
      </c>
      <c r="H68" s="101" t="e">
        <f>VLOOKUP(B68,Results!$A$8:$AK$104,37,FALSE)</f>
        <v>#N/A</v>
      </c>
      <c r="I68" s="99" t="e">
        <f>VLOOKUP(H68,Results!A$8:$G$104,3,FALSE)</f>
        <v>#N/A</v>
      </c>
      <c r="J68" s="99" t="e">
        <f>VLOOKUP(H68,Results!$A$8:$G$104,2,FALSE)</f>
        <v>#N/A</v>
      </c>
      <c r="K68" s="99" t="e">
        <f>VLOOKUP(H68,Results!$A$8:$G$104,4,FALSE)</f>
        <v>#N/A</v>
      </c>
      <c r="L68" s="99" t="e">
        <f>VLOOKUP(H68,Results!$A$8:$G$104,7,FALSE)</f>
        <v>#N/A</v>
      </c>
    </row>
    <row r="69" spans="2:12">
      <c r="B69" s="94">
        <f>Results!A72</f>
        <v>0</v>
      </c>
      <c r="C69" s="99">
        <f>Results!C72</f>
        <v>0</v>
      </c>
      <c r="D69" s="99">
        <f>Results!B72</f>
        <v>0</v>
      </c>
      <c r="E69" s="99">
        <f>Results!D72</f>
        <v>0</v>
      </c>
      <c r="F69" s="99" t="str">
        <f>Results!G72</f>
        <v/>
      </c>
      <c r="G69" s="100" t="s">
        <v>389</v>
      </c>
      <c r="H69" s="101" t="e">
        <f>VLOOKUP(B69,Results!$A$8:$AK$104,37,FALSE)</f>
        <v>#N/A</v>
      </c>
      <c r="I69" s="99" t="e">
        <f>VLOOKUP(H69,Results!A$8:$G$104,3,FALSE)</f>
        <v>#N/A</v>
      </c>
      <c r="J69" s="99" t="e">
        <f>VLOOKUP(H69,Results!$A$8:$G$104,2,FALSE)</f>
        <v>#N/A</v>
      </c>
      <c r="K69" s="99" t="e">
        <f>VLOOKUP(H69,Results!$A$8:$G$104,4,FALSE)</f>
        <v>#N/A</v>
      </c>
      <c r="L69" s="99" t="e">
        <f>VLOOKUP(H69,Results!$A$8:$G$104,7,FALSE)</f>
        <v>#N/A</v>
      </c>
    </row>
    <row r="70" spans="2:12" ht="12.75" customHeight="1">
      <c r="B70" s="94">
        <f>Results!A76</f>
        <v>0</v>
      </c>
      <c r="C70" s="99">
        <f>Results!C76</f>
        <v>0</v>
      </c>
      <c r="D70" s="99">
        <f>Results!B76</f>
        <v>0</v>
      </c>
      <c r="E70" s="99">
        <f>Results!D76</f>
        <v>0</v>
      </c>
      <c r="F70" s="99" t="str">
        <f>Results!G76</f>
        <v/>
      </c>
      <c r="G70" s="100" t="s">
        <v>389</v>
      </c>
      <c r="H70" s="101" t="e">
        <f>VLOOKUP(B70,Results!$A$8:$AK$104,37,FALSE)</f>
        <v>#N/A</v>
      </c>
      <c r="I70" s="99" t="e">
        <f>VLOOKUP(H70,Results!A$8:$G$104,3,FALSE)</f>
        <v>#N/A</v>
      </c>
      <c r="J70" s="99" t="e">
        <f>VLOOKUP(H70,Results!$A$8:$G$104,2,FALSE)</f>
        <v>#N/A</v>
      </c>
      <c r="K70" s="99" t="e">
        <f>VLOOKUP(H70,Results!$A$8:$G$104,4,FALSE)</f>
        <v>#N/A</v>
      </c>
      <c r="L70" s="99" t="e">
        <f>VLOOKUP(H70,Results!$A$8:$G$104,7,FALSE)</f>
        <v>#N/A</v>
      </c>
    </row>
    <row r="71" spans="2:12" ht="12.75" customHeight="1">
      <c r="B71" s="94">
        <f>Results!A77</f>
        <v>0</v>
      </c>
      <c r="C71" s="99">
        <f>Results!C77</f>
        <v>0</v>
      </c>
      <c r="D71" s="99">
        <f>Results!B77</f>
        <v>0</v>
      </c>
      <c r="E71" s="99">
        <f>Results!D77</f>
        <v>0</v>
      </c>
      <c r="F71" s="99" t="str">
        <f>Results!G77</f>
        <v/>
      </c>
      <c r="G71" s="100" t="s">
        <v>389</v>
      </c>
      <c r="H71" s="101" t="e">
        <f>VLOOKUP(B71,Results!$A$8:$AK$104,37,FALSE)</f>
        <v>#N/A</v>
      </c>
      <c r="I71" s="99" t="e">
        <f>VLOOKUP(H71,Results!A$8:$G$104,3,FALSE)</f>
        <v>#N/A</v>
      </c>
      <c r="J71" s="99" t="e">
        <f>VLOOKUP(H71,Results!$A$8:$G$104,2,FALSE)</f>
        <v>#N/A</v>
      </c>
      <c r="K71" s="99" t="e">
        <f>VLOOKUP(H71,Results!$A$8:$G$104,4,FALSE)</f>
        <v>#N/A</v>
      </c>
      <c r="L71" s="99" t="e">
        <f>VLOOKUP(H71,Results!$A$8:$G$104,7,FALSE)</f>
        <v>#N/A</v>
      </c>
    </row>
    <row r="72" spans="2:12" ht="12.75" customHeight="1">
      <c r="B72" s="94">
        <f>Results!A78</f>
        <v>0</v>
      </c>
      <c r="C72" s="99">
        <f>Results!C78</f>
        <v>0</v>
      </c>
      <c r="D72" s="99">
        <f>Results!B78</f>
        <v>0</v>
      </c>
      <c r="E72" s="99">
        <f>Results!D78</f>
        <v>0</v>
      </c>
      <c r="F72" s="99" t="str">
        <f>Results!G78</f>
        <v/>
      </c>
      <c r="G72" s="100" t="s">
        <v>389</v>
      </c>
      <c r="H72" s="101" t="e">
        <f>VLOOKUP(B72,Results!$A$8:$AK$104,37,FALSE)</f>
        <v>#N/A</v>
      </c>
      <c r="I72" s="99" t="e">
        <f>VLOOKUP(H72,Results!A$8:$G$104,3,FALSE)</f>
        <v>#N/A</v>
      </c>
      <c r="J72" s="99" t="e">
        <f>VLOOKUP(H72,Results!$A$8:$G$104,2,FALSE)</f>
        <v>#N/A</v>
      </c>
      <c r="K72" s="99" t="e">
        <f>VLOOKUP(H72,Results!$A$8:$G$104,4,FALSE)</f>
        <v>#N/A</v>
      </c>
      <c r="L72" s="99" t="e">
        <f>VLOOKUP(H72,Results!$A$8:$G$104,7,FALSE)</f>
        <v>#N/A</v>
      </c>
    </row>
    <row r="73" spans="2:12" ht="12.75" customHeight="1">
      <c r="B73" s="94">
        <f>Results!A79</f>
        <v>0</v>
      </c>
      <c r="C73" s="99">
        <f>Results!C79</f>
        <v>0</v>
      </c>
      <c r="D73" s="99">
        <f>Results!B79</f>
        <v>0</v>
      </c>
      <c r="E73" s="99">
        <f>Results!D79</f>
        <v>0</v>
      </c>
      <c r="F73" s="99" t="str">
        <f>Results!G79</f>
        <v/>
      </c>
      <c r="G73" s="100" t="s">
        <v>389</v>
      </c>
      <c r="H73" s="101" t="e">
        <f>VLOOKUP(B73,Results!$A$8:$AK$104,37,FALSE)</f>
        <v>#N/A</v>
      </c>
      <c r="I73" s="99" t="e">
        <f>VLOOKUP(H73,Results!A$8:$G$104,3,FALSE)</f>
        <v>#N/A</v>
      </c>
      <c r="J73" s="99" t="e">
        <f>VLOOKUP(H73,Results!$A$8:$G$104,2,FALSE)</f>
        <v>#N/A</v>
      </c>
      <c r="K73" s="99" t="e">
        <f>VLOOKUP(H73,Results!$A$8:$G$104,4,FALSE)</f>
        <v>#N/A</v>
      </c>
      <c r="L73" s="99" t="e">
        <f>VLOOKUP(H73,Results!$A$8:$G$104,7,FALSE)</f>
        <v>#N/A</v>
      </c>
    </row>
    <row r="74" spans="2:12" ht="12.75" customHeight="1">
      <c r="B74" s="94">
        <f>Results!A80</f>
        <v>0</v>
      </c>
      <c r="C74" s="99">
        <f>Results!C80</f>
        <v>0</v>
      </c>
      <c r="D74" s="99">
        <f>Results!B80</f>
        <v>0</v>
      </c>
      <c r="E74" s="99">
        <f>Results!D80</f>
        <v>0</v>
      </c>
      <c r="F74" s="99" t="str">
        <f>Results!G80</f>
        <v/>
      </c>
      <c r="G74" s="100" t="s">
        <v>389</v>
      </c>
      <c r="H74" s="101" t="e">
        <f>VLOOKUP(B74,Results!$A$8:$AK$104,37,FALSE)</f>
        <v>#N/A</v>
      </c>
      <c r="I74" s="99" t="e">
        <f>VLOOKUP(H74,Results!A$8:$G$104,3,FALSE)</f>
        <v>#N/A</v>
      </c>
      <c r="J74" s="99" t="e">
        <f>VLOOKUP(H74,Results!$A$8:$G$104,2,FALSE)</f>
        <v>#N/A</v>
      </c>
      <c r="K74" s="99" t="e">
        <f>VLOOKUP(H74,Results!$A$8:$G$104,4,FALSE)</f>
        <v>#N/A</v>
      </c>
      <c r="L74" s="99" t="e">
        <f>VLOOKUP(H74,Results!$A$8:$G$104,7,FALSE)</f>
        <v>#N/A</v>
      </c>
    </row>
    <row r="75" spans="2:12" ht="12.75" customHeight="1">
      <c r="B75" s="94">
        <f>Results!A81</f>
        <v>0</v>
      </c>
      <c r="C75" s="99">
        <f>Results!C81</f>
        <v>0</v>
      </c>
      <c r="D75" s="99">
        <f>Results!B81</f>
        <v>0</v>
      </c>
      <c r="E75" s="99">
        <f>Results!D81</f>
        <v>0</v>
      </c>
      <c r="F75" s="99" t="str">
        <f>Results!G81</f>
        <v/>
      </c>
      <c r="G75" s="100" t="s">
        <v>389</v>
      </c>
      <c r="H75" s="101" t="e">
        <f>VLOOKUP(B75,Results!$A$8:$AK$104,37,FALSE)</f>
        <v>#N/A</v>
      </c>
      <c r="I75" s="99" t="e">
        <f>VLOOKUP(H75,Results!A$8:$G$104,3,FALSE)</f>
        <v>#N/A</v>
      </c>
      <c r="J75" s="99" t="e">
        <f>VLOOKUP(H75,Results!$A$8:$G$104,2,FALSE)</f>
        <v>#N/A</v>
      </c>
      <c r="K75" s="99" t="e">
        <f>VLOOKUP(H75,Results!$A$8:$G$104,4,FALSE)</f>
        <v>#N/A</v>
      </c>
      <c r="L75" s="99" t="e">
        <f>VLOOKUP(H75,Results!$A$8:$G$104,7,FALSE)</f>
        <v>#N/A</v>
      </c>
    </row>
    <row r="76" spans="2:12" ht="12.75" customHeight="1">
      <c r="B76" s="94">
        <f>Results!A82</f>
        <v>0</v>
      </c>
      <c r="C76" s="99">
        <f>Results!C82</f>
        <v>0</v>
      </c>
      <c r="D76" s="99">
        <f>Results!B82</f>
        <v>0</v>
      </c>
      <c r="E76" s="99">
        <f>Results!D82</f>
        <v>0</v>
      </c>
      <c r="F76" s="99" t="str">
        <f>Results!G82</f>
        <v/>
      </c>
      <c r="G76" s="100" t="s">
        <v>389</v>
      </c>
      <c r="H76" s="101" t="e">
        <f>VLOOKUP(B76,Results!$A$8:$AK$104,37,FALSE)</f>
        <v>#N/A</v>
      </c>
      <c r="I76" s="99" t="e">
        <f>VLOOKUP(H76,Results!A$8:$G$104,3,FALSE)</f>
        <v>#N/A</v>
      </c>
      <c r="J76" s="99" t="e">
        <f>VLOOKUP(H76,Results!$A$8:$G$104,2,FALSE)</f>
        <v>#N/A</v>
      </c>
      <c r="K76" s="99" t="e">
        <f>VLOOKUP(H76,Results!$A$8:$G$104,4,FALSE)</f>
        <v>#N/A</v>
      </c>
      <c r="L76" s="99" t="e">
        <f>VLOOKUP(H76,Results!$A$8:$G$104,7,FALSE)</f>
        <v>#N/A</v>
      </c>
    </row>
    <row r="77" spans="2:12" ht="12.75" customHeight="1">
      <c r="B77" s="94">
        <f>Results!A83</f>
        <v>0</v>
      </c>
      <c r="C77" s="99">
        <f>Results!C83</f>
        <v>0</v>
      </c>
      <c r="D77" s="99">
        <f>Results!B83</f>
        <v>0</v>
      </c>
      <c r="E77" s="99">
        <f>Results!D83</f>
        <v>0</v>
      </c>
      <c r="F77" s="99" t="str">
        <f>Results!G83</f>
        <v/>
      </c>
      <c r="G77" s="100" t="s">
        <v>389</v>
      </c>
      <c r="H77" s="101" t="e">
        <f>VLOOKUP(B77,Results!$A$8:$AK$104,37,FALSE)</f>
        <v>#N/A</v>
      </c>
      <c r="I77" s="99" t="e">
        <f>VLOOKUP(H77,Results!A$8:$G$104,3,FALSE)</f>
        <v>#N/A</v>
      </c>
      <c r="J77" s="99" t="e">
        <f>VLOOKUP(H77,Results!$A$8:$G$104,2,FALSE)</f>
        <v>#N/A</v>
      </c>
      <c r="K77" s="99" t="e">
        <f>VLOOKUP(H77,Results!$A$8:$G$104,4,FALSE)</f>
        <v>#N/A</v>
      </c>
      <c r="L77" s="99" t="e">
        <f>VLOOKUP(H77,Results!$A$8:$G$104,7,FALSE)</f>
        <v>#N/A</v>
      </c>
    </row>
    <row r="78" spans="2:12" ht="12.75" customHeight="1">
      <c r="B78" s="94">
        <f>Results!A84</f>
        <v>0</v>
      </c>
      <c r="C78" s="99">
        <f>Results!C84</f>
        <v>0</v>
      </c>
      <c r="D78" s="99">
        <f>Results!B84</f>
        <v>0</v>
      </c>
      <c r="E78" s="99">
        <f>Results!D84</f>
        <v>0</v>
      </c>
      <c r="F78" s="99" t="str">
        <f>Results!G84</f>
        <v/>
      </c>
      <c r="G78" s="100" t="s">
        <v>389</v>
      </c>
      <c r="H78" s="101" t="e">
        <f>VLOOKUP(B78,Results!$A$8:$AK$104,37,FALSE)</f>
        <v>#N/A</v>
      </c>
      <c r="I78" s="99" t="e">
        <f>VLOOKUP(H78,Results!A$8:$G$104,3,FALSE)</f>
        <v>#N/A</v>
      </c>
      <c r="J78" s="99" t="e">
        <f>VLOOKUP(H78,Results!$A$8:$G$104,2,FALSE)</f>
        <v>#N/A</v>
      </c>
      <c r="K78" s="99" t="e">
        <f>VLOOKUP(H78,Results!$A$8:$G$104,4,FALSE)</f>
        <v>#N/A</v>
      </c>
      <c r="L78" s="99" t="e">
        <f>VLOOKUP(H78,Results!$A$8:$G$104,7,FALSE)</f>
        <v>#N/A</v>
      </c>
    </row>
    <row r="79" spans="2:12" ht="12.75" customHeight="1">
      <c r="B79" s="94">
        <f>Results!A85</f>
        <v>0</v>
      </c>
      <c r="C79" s="99">
        <f>Results!C85</f>
        <v>0</v>
      </c>
      <c r="D79" s="99">
        <f>Results!B85</f>
        <v>0</v>
      </c>
      <c r="E79" s="99">
        <f>Results!D85</f>
        <v>0</v>
      </c>
      <c r="F79" s="99" t="str">
        <f>Results!G85</f>
        <v/>
      </c>
      <c r="G79" s="100" t="s">
        <v>389</v>
      </c>
      <c r="H79" s="101" t="e">
        <f>VLOOKUP(B79,Results!$A$8:$AK$104,37,FALSE)</f>
        <v>#N/A</v>
      </c>
      <c r="I79" s="99" t="e">
        <f>VLOOKUP(H79,Results!A$8:$G$104,3,FALSE)</f>
        <v>#N/A</v>
      </c>
      <c r="J79" s="99" t="e">
        <f>VLOOKUP(H79,Results!$A$8:$G$104,2,FALSE)</f>
        <v>#N/A</v>
      </c>
      <c r="K79" s="99" t="e">
        <f>VLOOKUP(H79,Results!$A$8:$G$104,4,FALSE)</f>
        <v>#N/A</v>
      </c>
      <c r="L79" s="99" t="e">
        <f>VLOOKUP(H79,Results!$A$8:$G$104,7,FALSE)</f>
        <v>#N/A</v>
      </c>
    </row>
    <row r="80" spans="2:12" ht="12.75" customHeight="1">
      <c r="B80" s="94">
        <f>Results!A86</f>
        <v>0</v>
      </c>
      <c r="C80" s="99">
        <f>Results!C86</f>
        <v>0</v>
      </c>
      <c r="D80" s="99">
        <f>Results!B86</f>
        <v>0</v>
      </c>
      <c r="E80" s="99">
        <f>Results!D86</f>
        <v>0</v>
      </c>
      <c r="F80" s="99" t="str">
        <f>Results!G86</f>
        <v/>
      </c>
      <c r="G80" s="100" t="s">
        <v>389</v>
      </c>
      <c r="H80" s="101" t="e">
        <f>VLOOKUP(B80,Results!$A$8:$AK$104,37,FALSE)</f>
        <v>#N/A</v>
      </c>
      <c r="I80" s="99" t="e">
        <f>VLOOKUP(H80,Results!A$8:$G$104,3,FALSE)</f>
        <v>#N/A</v>
      </c>
      <c r="J80" s="99" t="e">
        <f>VLOOKUP(H80,Results!$A$8:$G$104,2,FALSE)</f>
        <v>#N/A</v>
      </c>
      <c r="K80" s="99" t="e">
        <f>VLOOKUP(H80,Results!$A$8:$G$104,4,FALSE)</f>
        <v>#N/A</v>
      </c>
      <c r="L80" s="99" t="e">
        <f>VLOOKUP(H80,Results!$A$8:$G$104,7,FALSE)</f>
        <v>#N/A</v>
      </c>
    </row>
    <row r="81" spans="2:12" ht="12.75" customHeight="1">
      <c r="B81" s="94">
        <f>Results!A87</f>
        <v>0</v>
      </c>
      <c r="C81" s="99">
        <f>Results!C87</f>
        <v>0</v>
      </c>
      <c r="D81" s="99">
        <f>Results!B87</f>
        <v>0</v>
      </c>
      <c r="E81" s="99">
        <f>Results!D87</f>
        <v>0</v>
      </c>
      <c r="F81" s="99" t="str">
        <f>Results!G87</f>
        <v/>
      </c>
      <c r="G81" s="100" t="s">
        <v>389</v>
      </c>
      <c r="H81" s="101" t="e">
        <f>VLOOKUP(B81,Results!$A$8:$AK$104,37,FALSE)</f>
        <v>#N/A</v>
      </c>
      <c r="I81" s="99" t="e">
        <f>VLOOKUP(H81,Results!A$8:$G$104,3,FALSE)</f>
        <v>#N/A</v>
      </c>
      <c r="J81" s="99" t="e">
        <f>VLOOKUP(H81,Results!$A$8:$G$104,2,FALSE)</f>
        <v>#N/A</v>
      </c>
      <c r="K81" s="99" t="e">
        <f>VLOOKUP(H81,Results!$A$8:$G$104,4,FALSE)</f>
        <v>#N/A</v>
      </c>
      <c r="L81" s="99" t="e">
        <f>VLOOKUP(H81,Results!$A$8:$G$104,7,FALSE)</f>
        <v>#N/A</v>
      </c>
    </row>
    <row r="82" spans="2:12" ht="12.75" customHeight="1">
      <c r="B82" s="94">
        <f>Results!A88</f>
        <v>0</v>
      </c>
      <c r="C82" s="99">
        <f>Results!C88</f>
        <v>0</v>
      </c>
      <c r="D82" s="99">
        <f>Results!B88</f>
        <v>0</v>
      </c>
      <c r="E82" s="99">
        <f>Results!D88</f>
        <v>0</v>
      </c>
      <c r="F82" s="99" t="str">
        <f>Results!G88</f>
        <v/>
      </c>
      <c r="G82" s="100" t="s">
        <v>389</v>
      </c>
      <c r="H82" s="101" t="e">
        <f>VLOOKUP(B82,Results!$A$8:$AK$104,37,FALSE)</f>
        <v>#N/A</v>
      </c>
      <c r="I82" s="99" t="e">
        <f>VLOOKUP(H82,Results!A$8:$G$104,3,FALSE)</f>
        <v>#N/A</v>
      </c>
      <c r="J82" s="99" t="e">
        <f>VLOOKUP(H82,Results!$A$8:$G$104,2,FALSE)</f>
        <v>#N/A</v>
      </c>
      <c r="K82" s="99" t="e">
        <f>VLOOKUP(H82,Results!$A$8:$G$104,4,FALSE)</f>
        <v>#N/A</v>
      </c>
      <c r="L82" s="99" t="e">
        <f>VLOOKUP(H82,Results!$A$8:$G$104,7,FALSE)</f>
        <v>#N/A</v>
      </c>
    </row>
    <row r="83" spans="2:12" ht="12.75" customHeight="1">
      <c r="B83" s="94">
        <f>Results!A89</f>
        <v>0</v>
      </c>
      <c r="C83" s="99">
        <f>Results!C89</f>
        <v>0</v>
      </c>
      <c r="D83" s="99">
        <f>Results!B89</f>
        <v>0</v>
      </c>
      <c r="E83" s="99">
        <f>Results!D89</f>
        <v>0</v>
      </c>
      <c r="F83" s="99" t="str">
        <f>Results!G89</f>
        <v/>
      </c>
      <c r="G83" s="100" t="s">
        <v>389</v>
      </c>
      <c r="H83" s="101" t="e">
        <f>VLOOKUP(B83,Results!$A$8:$AK$104,37,FALSE)</f>
        <v>#N/A</v>
      </c>
      <c r="I83" s="99" t="e">
        <f>VLOOKUP(H83,Results!A$8:$G$104,3,FALSE)</f>
        <v>#N/A</v>
      </c>
      <c r="J83" s="99" t="e">
        <f>VLOOKUP(H83,Results!$A$8:$G$104,2,FALSE)</f>
        <v>#N/A</v>
      </c>
      <c r="K83" s="99" t="e">
        <f>VLOOKUP(H83,Results!$A$8:$G$104,4,FALSE)</f>
        <v>#N/A</v>
      </c>
      <c r="L83" s="99" t="e">
        <f>VLOOKUP(H83,Results!$A$8:$G$104,7,FALSE)</f>
        <v>#N/A</v>
      </c>
    </row>
    <row r="84" spans="2:12" ht="12.75" customHeight="1">
      <c r="B84" s="94">
        <f>Results!A90</f>
        <v>0</v>
      </c>
      <c r="C84" s="99">
        <f>Results!C90</f>
        <v>0</v>
      </c>
      <c r="D84" s="99">
        <f>Results!B90</f>
        <v>0</v>
      </c>
      <c r="E84" s="99">
        <f>Results!D90</f>
        <v>0</v>
      </c>
      <c r="F84" s="99" t="str">
        <f>Results!G90</f>
        <v/>
      </c>
      <c r="G84" s="100" t="s">
        <v>389</v>
      </c>
      <c r="H84" s="101" t="e">
        <f>VLOOKUP(B84,Results!$A$8:$AK$104,37,FALSE)</f>
        <v>#N/A</v>
      </c>
      <c r="I84" s="99" t="e">
        <f>VLOOKUP(H84,Results!A$8:$G$104,3,FALSE)</f>
        <v>#N/A</v>
      </c>
      <c r="J84" s="99" t="e">
        <f>VLOOKUP(H84,Results!$A$8:$G$104,2,FALSE)</f>
        <v>#N/A</v>
      </c>
      <c r="K84" s="99" t="e">
        <f>VLOOKUP(H84,Results!$A$8:$G$104,4,FALSE)</f>
        <v>#N/A</v>
      </c>
      <c r="L84" s="99" t="e">
        <f>VLOOKUP(H84,Results!$A$8:$G$104,7,FALSE)</f>
        <v>#N/A</v>
      </c>
    </row>
    <row r="85" spans="2:12" ht="12.75" customHeight="1">
      <c r="B85" s="94">
        <f>Results!A91</f>
        <v>0</v>
      </c>
      <c r="C85" s="99">
        <f>Results!C91</f>
        <v>0</v>
      </c>
      <c r="D85" s="99">
        <f>Results!B91</f>
        <v>0</v>
      </c>
      <c r="E85" s="99">
        <f>Results!D91</f>
        <v>0</v>
      </c>
      <c r="F85" s="99" t="str">
        <f>Results!G91</f>
        <v/>
      </c>
      <c r="G85" s="100" t="s">
        <v>389</v>
      </c>
      <c r="H85" s="101" t="e">
        <f>VLOOKUP(B85,Results!$A$8:$AK$104,37,FALSE)</f>
        <v>#N/A</v>
      </c>
      <c r="I85" s="99" t="e">
        <f>VLOOKUP(H85,Results!A$8:$G$104,3,FALSE)</f>
        <v>#N/A</v>
      </c>
      <c r="J85" s="99" t="e">
        <f>VLOOKUP(H85,Results!$A$8:$G$104,2,FALSE)</f>
        <v>#N/A</v>
      </c>
      <c r="K85" s="99" t="e">
        <f>VLOOKUP(H85,Results!$A$8:$G$104,4,FALSE)</f>
        <v>#N/A</v>
      </c>
      <c r="L85" s="99" t="e">
        <f>VLOOKUP(H85,Results!$A$8:$G$104,7,FALSE)</f>
        <v>#N/A</v>
      </c>
    </row>
    <row r="86" spans="2:12" ht="12.75" customHeight="1">
      <c r="B86" s="94">
        <f>Results!A92</f>
        <v>0</v>
      </c>
      <c r="C86" s="99">
        <f>Results!C92</f>
        <v>0</v>
      </c>
      <c r="D86" s="99">
        <f>Results!B92</f>
        <v>0</v>
      </c>
      <c r="E86" s="99">
        <f>Results!D92</f>
        <v>0</v>
      </c>
      <c r="F86" s="99" t="str">
        <f>Results!G92</f>
        <v/>
      </c>
      <c r="G86" s="100" t="s">
        <v>389</v>
      </c>
      <c r="H86" s="101" t="e">
        <f>VLOOKUP(B86,Results!$A$8:$AK$104,37,FALSE)</f>
        <v>#N/A</v>
      </c>
      <c r="I86" s="99" t="e">
        <f>VLOOKUP(H86,Results!A$8:$G$104,3,FALSE)</f>
        <v>#N/A</v>
      </c>
      <c r="J86" s="99" t="e">
        <f>VLOOKUP(H86,Results!$A$8:$G$104,2,FALSE)</f>
        <v>#N/A</v>
      </c>
      <c r="K86" s="99" t="e">
        <f>VLOOKUP(H86,Results!$A$8:$G$104,4,FALSE)</f>
        <v>#N/A</v>
      </c>
      <c r="L86" s="99" t="e">
        <f>VLOOKUP(H86,Results!$A$8:$G$104,7,FALSE)</f>
        <v>#N/A</v>
      </c>
    </row>
    <row r="87" spans="2:12" ht="12.75" customHeight="1">
      <c r="B87" s="94">
        <f>Results!A93</f>
        <v>0</v>
      </c>
      <c r="C87" s="99">
        <f>Results!C93</f>
        <v>0</v>
      </c>
      <c r="D87" s="99">
        <f>Results!B93</f>
        <v>0</v>
      </c>
      <c r="E87" s="99">
        <f>Results!D93</f>
        <v>0</v>
      </c>
      <c r="F87" s="99" t="str">
        <f>Results!G93</f>
        <v/>
      </c>
      <c r="G87" s="100" t="s">
        <v>389</v>
      </c>
      <c r="H87" s="101" t="e">
        <f>VLOOKUP(B87,Results!$A$8:$AK$104,37,FALSE)</f>
        <v>#N/A</v>
      </c>
      <c r="I87" s="99" t="e">
        <f>VLOOKUP(H87,Results!A$8:$G$104,3,FALSE)</f>
        <v>#N/A</v>
      </c>
      <c r="J87" s="99" t="e">
        <f>VLOOKUP(H87,Results!$A$8:$G$104,2,FALSE)</f>
        <v>#N/A</v>
      </c>
      <c r="K87" s="99" t="e">
        <f>VLOOKUP(H87,Results!$A$8:$G$104,4,FALSE)</f>
        <v>#N/A</v>
      </c>
      <c r="L87" s="99" t="e">
        <f>VLOOKUP(H87,Results!$A$8:$G$104,7,FALSE)</f>
        <v>#N/A</v>
      </c>
    </row>
    <row r="88" spans="2:12" ht="12.75" customHeight="1">
      <c r="B88" s="94">
        <f>Results!A94</f>
        <v>0</v>
      </c>
      <c r="C88" s="99">
        <f>Results!C94</f>
        <v>0</v>
      </c>
      <c r="D88" s="99">
        <f>Results!B94</f>
        <v>0</v>
      </c>
      <c r="E88" s="99">
        <f>Results!D94</f>
        <v>0</v>
      </c>
      <c r="F88" s="99" t="str">
        <f>Results!G94</f>
        <v/>
      </c>
      <c r="G88" s="100" t="s">
        <v>389</v>
      </c>
      <c r="H88" s="101" t="e">
        <f>VLOOKUP(B88,Results!$A$8:$AK$104,37,FALSE)</f>
        <v>#N/A</v>
      </c>
      <c r="I88" s="99" t="e">
        <f>VLOOKUP(H88,Results!A$8:$G$104,3,FALSE)</f>
        <v>#N/A</v>
      </c>
      <c r="J88" s="99" t="e">
        <f>VLOOKUP(H88,Results!$A$8:$G$104,2,FALSE)</f>
        <v>#N/A</v>
      </c>
      <c r="K88" s="99" t="e">
        <f>VLOOKUP(H88,Results!$A$8:$G$104,4,FALSE)</f>
        <v>#N/A</v>
      </c>
      <c r="L88" s="99" t="e">
        <f>VLOOKUP(H88,Results!$A$8:$G$104,7,FALSE)</f>
        <v>#N/A</v>
      </c>
    </row>
    <row r="89" spans="2:12" ht="12.75" customHeight="1">
      <c r="B89" s="94">
        <f>Results!A95</f>
        <v>0</v>
      </c>
      <c r="C89" s="99">
        <f>Results!C95</f>
        <v>0</v>
      </c>
      <c r="D89" s="99">
        <f>Results!B95</f>
        <v>0</v>
      </c>
      <c r="E89" s="99">
        <f>Results!D95</f>
        <v>0</v>
      </c>
      <c r="F89" s="99" t="str">
        <f>Results!G95</f>
        <v/>
      </c>
      <c r="G89" s="100" t="s">
        <v>389</v>
      </c>
      <c r="H89" s="101" t="e">
        <f>VLOOKUP(B89,Results!$A$8:$AK$104,37,FALSE)</f>
        <v>#N/A</v>
      </c>
      <c r="I89" s="99" t="e">
        <f>VLOOKUP(H89,Results!A$8:$G$104,3,FALSE)</f>
        <v>#N/A</v>
      </c>
      <c r="J89" s="99" t="e">
        <f>VLOOKUP(H89,Results!$A$8:$G$104,2,FALSE)</f>
        <v>#N/A</v>
      </c>
      <c r="K89" s="99" t="e">
        <f>VLOOKUP(H89,Results!$A$8:$G$104,4,FALSE)</f>
        <v>#N/A</v>
      </c>
      <c r="L89" s="99" t="e">
        <f>VLOOKUP(H89,Results!$A$8:$G$104,7,FALSE)</f>
        <v>#N/A</v>
      </c>
    </row>
    <row r="90" spans="2:12" ht="12.75" customHeight="1">
      <c r="B90" s="94">
        <f>Results!A96</f>
        <v>0</v>
      </c>
      <c r="C90" s="99">
        <f>Results!C96</f>
        <v>0</v>
      </c>
      <c r="D90" s="99">
        <f>Results!B96</f>
        <v>0</v>
      </c>
      <c r="E90" s="99">
        <f>Results!D96</f>
        <v>0</v>
      </c>
      <c r="F90" s="99" t="str">
        <f>Results!G96</f>
        <v/>
      </c>
      <c r="G90" s="100" t="s">
        <v>389</v>
      </c>
      <c r="H90" s="101" t="e">
        <f>VLOOKUP(B90,Results!$A$8:$AK$104,37,FALSE)</f>
        <v>#N/A</v>
      </c>
      <c r="I90" s="99" t="e">
        <f>VLOOKUP(H90,Results!A$8:$G$104,3,FALSE)</f>
        <v>#N/A</v>
      </c>
      <c r="J90" s="99" t="e">
        <f>VLOOKUP(H90,Results!$A$8:$G$104,2,FALSE)</f>
        <v>#N/A</v>
      </c>
      <c r="K90" s="99" t="e">
        <f>VLOOKUP(H90,Results!$A$8:$G$104,4,FALSE)</f>
        <v>#N/A</v>
      </c>
      <c r="L90" s="99" t="e">
        <f>VLOOKUP(H90,Results!$A$8:$G$104,7,FALSE)</f>
        <v>#N/A</v>
      </c>
    </row>
    <row r="91" spans="2:12" ht="12.75" customHeight="1">
      <c r="B91" s="94">
        <f>Results!A97</f>
        <v>0</v>
      </c>
      <c r="C91" s="99">
        <f>Results!C97</f>
        <v>0</v>
      </c>
      <c r="D91" s="99">
        <f>Results!B97</f>
        <v>0</v>
      </c>
      <c r="E91" s="99">
        <f>Results!D97</f>
        <v>0</v>
      </c>
      <c r="F91" s="99" t="str">
        <f>Results!G97</f>
        <v/>
      </c>
      <c r="G91" s="100" t="s">
        <v>389</v>
      </c>
      <c r="H91" s="101" t="e">
        <f>VLOOKUP(B91,Results!$A$8:$AK$104,37,FALSE)</f>
        <v>#N/A</v>
      </c>
      <c r="I91" s="99" t="e">
        <f>VLOOKUP(H91,Results!A$8:$G$104,3,FALSE)</f>
        <v>#N/A</v>
      </c>
      <c r="J91" s="99" t="e">
        <f>VLOOKUP(H91,Results!$A$8:$G$104,2,FALSE)</f>
        <v>#N/A</v>
      </c>
      <c r="K91" s="99" t="e">
        <f>VLOOKUP(H91,Results!$A$8:$G$104,4,FALSE)</f>
        <v>#N/A</v>
      </c>
      <c r="L91" s="99" t="e">
        <f>VLOOKUP(H91,Results!$A$8:$G$104,7,FALSE)</f>
        <v>#N/A</v>
      </c>
    </row>
    <row r="92" spans="2:12" ht="12.75" customHeight="1">
      <c r="B92" s="94">
        <f>Results!A98</f>
        <v>0</v>
      </c>
      <c r="C92" s="99">
        <f>Results!C98</f>
        <v>0</v>
      </c>
      <c r="D92" s="99">
        <f>Results!B98</f>
        <v>0</v>
      </c>
      <c r="E92" s="99">
        <f>Results!D98</f>
        <v>0</v>
      </c>
      <c r="F92" s="99" t="str">
        <f>Results!G98</f>
        <v/>
      </c>
      <c r="G92" s="100" t="s">
        <v>389</v>
      </c>
      <c r="H92" s="101" t="e">
        <f>VLOOKUP(B92,Results!$A$8:$AK$104,37,FALSE)</f>
        <v>#N/A</v>
      </c>
      <c r="I92" s="99" t="e">
        <f>VLOOKUP(H92,Results!A$8:$G$104,3,FALSE)</f>
        <v>#N/A</v>
      </c>
      <c r="J92" s="99" t="e">
        <f>VLOOKUP(H92,Results!$A$8:$G$104,2,FALSE)</f>
        <v>#N/A</v>
      </c>
      <c r="K92" s="99" t="e">
        <f>VLOOKUP(H92,Results!$A$8:$G$104,4,FALSE)</f>
        <v>#N/A</v>
      </c>
      <c r="L92" s="99" t="e">
        <f>VLOOKUP(H92,Results!$A$8:$G$104,7,FALSE)</f>
        <v>#N/A</v>
      </c>
    </row>
    <row r="93" spans="2:12" ht="12.75" customHeight="1">
      <c r="B93" s="94">
        <f>Results!A99</f>
        <v>0</v>
      </c>
      <c r="C93" s="99">
        <f>Results!C99</f>
        <v>0</v>
      </c>
      <c r="D93" s="99">
        <f>Results!B99</f>
        <v>0</v>
      </c>
      <c r="E93" s="99">
        <f>Results!D99</f>
        <v>0</v>
      </c>
      <c r="F93" s="99" t="str">
        <f>Results!G99</f>
        <v/>
      </c>
      <c r="G93" s="100" t="s">
        <v>389</v>
      </c>
      <c r="H93" s="101" t="e">
        <f>VLOOKUP(B93,Results!$A$8:$AK$104,37,FALSE)</f>
        <v>#N/A</v>
      </c>
      <c r="I93" s="99" t="e">
        <f>VLOOKUP(H93,Results!A$8:$G$104,3,FALSE)</f>
        <v>#N/A</v>
      </c>
      <c r="J93" s="99" t="e">
        <f>VLOOKUP(H93,Results!$A$8:$G$104,2,FALSE)</f>
        <v>#N/A</v>
      </c>
      <c r="K93" s="99" t="e">
        <f>VLOOKUP(H93,Results!$A$8:$G$104,4,FALSE)</f>
        <v>#N/A</v>
      </c>
      <c r="L93" s="99" t="e">
        <f>VLOOKUP(H93,Results!$A$8:$G$104,7,FALSE)</f>
        <v>#N/A</v>
      </c>
    </row>
    <row r="94" spans="2:12" ht="12.75" customHeight="1">
      <c r="B94" s="94">
        <f>Results!A100</f>
        <v>0</v>
      </c>
      <c r="C94" s="99">
        <f>Results!C100</f>
        <v>0</v>
      </c>
      <c r="D94" s="99">
        <f>Results!B100</f>
        <v>0</v>
      </c>
      <c r="E94" s="99">
        <f>Results!D100</f>
        <v>0</v>
      </c>
      <c r="F94" s="99" t="str">
        <f>Results!G100</f>
        <v/>
      </c>
      <c r="G94" s="100" t="s">
        <v>389</v>
      </c>
      <c r="H94" s="101" t="e">
        <f>VLOOKUP(B94,Results!$A$8:$AK$104,37,FALSE)</f>
        <v>#N/A</v>
      </c>
      <c r="I94" s="99" t="e">
        <f>VLOOKUP(H94,Results!A$8:$G$104,3,FALSE)</f>
        <v>#N/A</v>
      </c>
      <c r="J94" s="99" t="e">
        <f>VLOOKUP(H94,Results!$A$8:$G$104,2,FALSE)</f>
        <v>#N/A</v>
      </c>
      <c r="K94" s="99" t="e">
        <f>VLOOKUP(H94,Results!$A$8:$G$104,4,FALSE)</f>
        <v>#N/A</v>
      </c>
      <c r="L94" s="99" t="e">
        <f>VLOOKUP(H94,Results!$A$8:$G$104,7,FALSE)</f>
        <v>#N/A</v>
      </c>
    </row>
    <row r="95" spans="2:12" ht="12.75" customHeight="1">
      <c r="B95" s="94">
        <f>Results!A101</f>
        <v>0</v>
      </c>
      <c r="C95" s="99">
        <f>Results!C101</f>
        <v>0</v>
      </c>
      <c r="D95" s="99">
        <f>Results!B101</f>
        <v>0</v>
      </c>
      <c r="E95" s="99">
        <f>Results!D101</f>
        <v>0</v>
      </c>
      <c r="F95" s="99" t="str">
        <f>Results!G101</f>
        <v/>
      </c>
      <c r="G95" s="100" t="s">
        <v>389</v>
      </c>
      <c r="H95" s="101" t="e">
        <f>VLOOKUP(B95,Results!$A$8:$AK$104,37,FALSE)</f>
        <v>#N/A</v>
      </c>
      <c r="I95" s="99" t="e">
        <f>VLOOKUP(H95,Results!A$8:$G$104,3,FALSE)</f>
        <v>#N/A</v>
      </c>
      <c r="J95" s="99" t="e">
        <f>VLOOKUP(H95,Results!$A$8:$G$104,2,FALSE)</f>
        <v>#N/A</v>
      </c>
      <c r="K95" s="99" t="e">
        <f>VLOOKUP(H95,Results!$A$8:$G$104,4,FALSE)</f>
        <v>#N/A</v>
      </c>
      <c r="L95" s="99" t="e">
        <f>VLOOKUP(H95,Results!$A$8:$G$104,7,FALSE)</f>
        <v>#N/A</v>
      </c>
    </row>
    <row r="96" spans="2:12" ht="12.75" customHeight="1">
      <c r="B96" s="94">
        <f>Results!A102</f>
        <v>0</v>
      </c>
      <c r="C96" s="99">
        <f>Results!C102</f>
        <v>0</v>
      </c>
      <c r="D96" s="99">
        <f>Results!B102</f>
        <v>0</v>
      </c>
      <c r="E96" s="99">
        <f>Results!D102</f>
        <v>0</v>
      </c>
      <c r="F96" s="99" t="str">
        <f>Results!G102</f>
        <v/>
      </c>
      <c r="G96" s="100" t="s">
        <v>389</v>
      </c>
      <c r="H96" s="101" t="e">
        <f>VLOOKUP(B96,Results!$A$8:$AK$104,37,FALSE)</f>
        <v>#N/A</v>
      </c>
      <c r="I96" s="99" t="e">
        <f>VLOOKUP(H96,Results!A$8:$G$104,3,FALSE)</f>
        <v>#N/A</v>
      </c>
      <c r="J96" s="99" t="e">
        <f>VLOOKUP(H96,Results!$A$8:$G$104,2,FALSE)</f>
        <v>#N/A</v>
      </c>
      <c r="K96" s="99" t="e">
        <f>VLOOKUP(H96,Results!$A$8:$G$104,4,FALSE)</f>
        <v>#N/A</v>
      </c>
      <c r="L96" s="99" t="e">
        <f>VLOOKUP(H96,Results!$A$8:$G$104,7,FALSE)</f>
        <v>#N/A</v>
      </c>
    </row>
    <row r="97" spans="2:12" ht="12.75" customHeight="1">
      <c r="B97" s="94">
        <f>Results!A103</f>
        <v>0</v>
      </c>
      <c r="C97" s="99">
        <f>Results!C103</f>
        <v>0</v>
      </c>
      <c r="D97" s="99">
        <f>Results!B103</f>
        <v>0</v>
      </c>
      <c r="E97" s="99">
        <f>Results!D103</f>
        <v>0</v>
      </c>
      <c r="F97" s="99" t="str">
        <f>Results!G103</f>
        <v/>
      </c>
      <c r="G97" s="100" t="s">
        <v>389</v>
      </c>
      <c r="H97" s="101" t="e">
        <f>VLOOKUP(B97,Results!$A$8:$AK$104,37,FALSE)</f>
        <v>#N/A</v>
      </c>
      <c r="I97" s="99" t="e">
        <f>VLOOKUP(H97,Results!A$8:$G$104,3,FALSE)</f>
        <v>#N/A</v>
      </c>
      <c r="J97" s="99" t="e">
        <f>VLOOKUP(H97,Results!$A$8:$G$104,2,FALSE)</f>
        <v>#N/A</v>
      </c>
      <c r="K97" s="99" t="e">
        <f>VLOOKUP(H97,Results!$A$8:$G$104,4,FALSE)</f>
        <v>#N/A</v>
      </c>
      <c r="L97" s="99" t="e">
        <f>VLOOKUP(H97,Results!$A$8:$G$104,7,FALSE)</f>
        <v>#N/A</v>
      </c>
    </row>
    <row r="98" spans="2:12" ht="12.75" customHeight="1">
      <c r="B98" s="94">
        <f>Results!A104</f>
        <v>0</v>
      </c>
      <c r="C98" s="99">
        <f>Results!C104</f>
        <v>0</v>
      </c>
      <c r="D98" s="99">
        <f>Results!B104</f>
        <v>0</v>
      </c>
      <c r="E98" s="99">
        <f>Results!D104</f>
        <v>0</v>
      </c>
      <c r="F98" s="99" t="str">
        <f>Results!G104</f>
        <v/>
      </c>
      <c r="G98" s="100" t="s">
        <v>389</v>
      </c>
      <c r="H98" s="101" t="e">
        <f>VLOOKUP(B98,Results!$A$8:$AK$104,37,FALSE)</f>
        <v>#N/A</v>
      </c>
      <c r="I98" s="99" t="e">
        <f>VLOOKUP(H98,Results!A$8:$G$104,3,FALSE)</f>
        <v>#N/A</v>
      </c>
      <c r="J98" s="99" t="e">
        <f>VLOOKUP(H98,Results!$A$8:$G$104,2,FALSE)</f>
        <v>#N/A</v>
      </c>
      <c r="K98" s="99" t="e">
        <f>VLOOKUP(H98,Results!$A$8:$G$104,4,FALSE)</f>
        <v>#N/A</v>
      </c>
      <c r="L98" s="99" t="e">
        <f>VLOOKUP(H98,Results!$A$8:$G$104,7,FALSE)</f>
        <v>#N/A</v>
      </c>
    </row>
    <row r="99" spans="2:12" ht="12.75" customHeight="1">
      <c r="B99" s="94">
        <f>Results!A105</f>
        <v>0</v>
      </c>
      <c r="C99" s="99">
        <f>Results!C105</f>
        <v>0</v>
      </c>
      <c r="D99" s="99">
        <f>Results!B105</f>
        <v>0</v>
      </c>
      <c r="E99" s="99">
        <f>Results!D105</f>
        <v>0</v>
      </c>
      <c r="F99" s="99" t="str">
        <f>Results!G105</f>
        <v/>
      </c>
      <c r="G99" s="100" t="s">
        <v>389</v>
      </c>
      <c r="H99" s="101" t="e">
        <f>VLOOKUP(B99,Results!$A$8:$AK$104,37,FALSE)</f>
        <v>#N/A</v>
      </c>
      <c r="I99" s="99" t="e">
        <f>VLOOKUP(H99,Results!A$8:$G$104,3,FALSE)</f>
        <v>#N/A</v>
      </c>
      <c r="J99" s="99" t="e">
        <f>VLOOKUP(H99,Results!$A$8:$G$104,2,FALSE)</f>
        <v>#N/A</v>
      </c>
      <c r="K99" s="99" t="e">
        <f>VLOOKUP(H99,Results!$A$8:$G$104,4,FALSE)</f>
        <v>#N/A</v>
      </c>
      <c r="L99" s="99" t="e">
        <f>VLOOKUP(H99,Results!$A$8:$G$104,7,FALSE)</f>
        <v>#N/A</v>
      </c>
    </row>
    <row r="100" spans="2:12" ht="12.75" customHeight="1">
      <c r="B100" s="94">
        <f>Results!A106</f>
        <v>0</v>
      </c>
      <c r="C100" s="99">
        <f>Results!C106</f>
        <v>0</v>
      </c>
      <c r="D100" s="99">
        <f>Results!B106</f>
        <v>0</v>
      </c>
      <c r="E100" s="99">
        <f>Results!D106</f>
        <v>0</v>
      </c>
      <c r="F100" s="99" t="str">
        <f>Results!G106</f>
        <v/>
      </c>
      <c r="G100" s="100" t="s">
        <v>389</v>
      </c>
      <c r="H100" s="101" t="e">
        <f>VLOOKUP(B100,Results!$A$8:$AK$104,37,FALSE)</f>
        <v>#N/A</v>
      </c>
      <c r="I100" s="99" t="e">
        <f>VLOOKUP(H100,Results!A$8:$G$104,3,FALSE)</f>
        <v>#N/A</v>
      </c>
      <c r="J100" s="99" t="e">
        <f>VLOOKUP(H100,Results!$A$8:$G$104,2,FALSE)</f>
        <v>#N/A</v>
      </c>
      <c r="K100" s="99" t="e">
        <f>VLOOKUP(H100,Results!$A$8:$G$104,4,FALSE)</f>
        <v>#N/A</v>
      </c>
      <c r="L100" s="99" t="e">
        <f>VLOOKUP(H100,Results!$A$8:$G$104,7,FALSE)</f>
        <v>#N/A</v>
      </c>
    </row>
    <row r="101" spans="2:12" ht="12.75" customHeight="1">
      <c r="B101" s="94">
        <f>Results!A107</f>
        <v>0</v>
      </c>
      <c r="C101" s="99">
        <f>Results!C107</f>
        <v>0</v>
      </c>
      <c r="D101" s="99">
        <f>Results!B107</f>
        <v>0</v>
      </c>
      <c r="E101" s="99">
        <f>Results!D107</f>
        <v>0</v>
      </c>
      <c r="F101" s="99" t="str">
        <f>Results!G107</f>
        <v/>
      </c>
      <c r="G101" s="100" t="s">
        <v>389</v>
      </c>
      <c r="H101" s="101" t="e">
        <f>VLOOKUP(B101,Results!$A$8:$AK$104,37,FALSE)</f>
        <v>#N/A</v>
      </c>
      <c r="I101" s="99" t="e">
        <f>VLOOKUP(H101,Results!A$8:$G$104,3,FALSE)</f>
        <v>#N/A</v>
      </c>
      <c r="J101" s="99" t="e">
        <f>VLOOKUP(H101,Results!$A$8:$G$104,2,FALSE)</f>
        <v>#N/A</v>
      </c>
      <c r="K101" s="99" t="e">
        <f>VLOOKUP(H101,Results!$A$8:$G$104,4,FALSE)</f>
        <v>#N/A</v>
      </c>
      <c r="L101" s="99" t="e">
        <f>VLOOKUP(H101,Results!$A$8:$G$104,7,FALSE)</f>
        <v>#N/A</v>
      </c>
    </row>
  </sheetData>
  <autoFilter ref="M1:M106"/>
  <pageMargins left="0.7" right="0.7" top="0.75" bottom="0.75" header="0.3" footer="0.3"/>
  <pageSetup paperSize="9" scale="8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Results</vt:lpstr>
      <vt:lpstr>Instructions</vt:lpstr>
      <vt:lpstr>Round Draws</vt:lpstr>
      <vt:lpstr>Armies</vt:lpstr>
      <vt:lpstr>Round 1</vt:lpstr>
      <vt:lpstr>Round 2</vt:lpstr>
      <vt:lpstr>Round 3</vt:lpstr>
      <vt:lpstr>Round 4</vt:lpstr>
      <vt:lpstr>Round 5</vt:lpstr>
      <vt:lpstr>Round 6</vt:lpstr>
      <vt:lpstr>Round 7</vt:lpstr>
      <vt:lpstr>Round 8</vt:lpstr>
      <vt:lpstr>Round 9</vt:lpstr>
      <vt:lpstr>Standings</vt:lpstr>
    </vt:vector>
  </TitlesOfParts>
  <Company>MERIAL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MERIAL</dc:creator>
  <cp:lastModifiedBy>Tim Porter</cp:lastModifiedBy>
  <cp:lastPrinted>2008-11-12T13:31:36Z</cp:lastPrinted>
  <dcterms:created xsi:type="dcterms:W3CDTF">2008-11-12T11:12:51Z</dcterms:created>
  <dcterms:modified xsi:type="dcterms:W3CDTF">2024-04-09T11:31:41Z</dcterms:modified>
</cp:coreProperties>
</file>